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3602075A-6619-42FE-BB20-962C79669AF2}" xr6:coauthVersionLast="47" xr6:coauthVersionMax="47" xr10:uidLastSave="{00000000-0000-0000-0000-000000000000}"/>
  <bookViews>
    <workbookView xWindow="-120" yWindow="-120" windowWidth="29040" windowHeight="15720" xr2:uid="{A07E0448-2318-47E0-A2CA-3C879946160B}"/>
  </bookViews>
  <sheets>
    <sheet name="YR 11" sheetId="2" r:id="rId1"/>
    <sheet name="YR 10" sheetId="1" r:id="rId2"/>
  </sheets>
  <definedNames>
    <definedName name="_Hlk214827437" localSheetId="0">'YR 11'!#REF!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33" i="2" l="1"/>
  <c r="I35" i="2" s="1"/>
  <c r="I31" i="2"/>
  <c r="D8" i="2"/>
  <c r="J35" i="2"/>
  <c r="J27" i="2"/>
  <c r="J31" i="2"/>
  <c r="I18" i="2"/>
  <c r="B27" i="2"/>
  <c r="B37" i="2" s="1"/>
  <c r="C27" i="2"/>
  <c r="C37" i="2" s="1"/>
  <c r="D27" i="2"/>
  <c r="D37" i="2" s="1"/>
  <c r="E27" i="2"/>
  <c r="E37" i="2" s="1"/>
  <c r="F27" i="2"/>
  <c r="F37" i="2" s="1"/>
  <c r="G27" i="2"/>
  <c r="G37" i="2" s="1"/>
  <c r="I26" i="2"/>
  <c r="D12" i="2"/>
  <c r="I25" i="2"/>
  <c r="I24" i="2"/>
  <c r="I23" i="2"/>
  <c r="I19" i="2"/>
  <c r="I20" i="2"/>
  <c r="I21" i="2"/>
  <c r="I22" i="2"/>
  <c r="I36" i="1"/>
  <c r="G36" i="1"/>
  <c r="F36" i="1"/>
  <c r="E36" i="1"/>
  <c r="D36" i="1"/>
  <c r="C36" i="1"/>
  <c r="B36" i="1"/>
  <c r="I34" i="1"/>
  <c r="G30" i="1"/>
  <c r="F30" i="1"/>
  <c r="E30" i="1"/>
  <c r="D30" i="1"/>
  <c r="C30" i="1"/>
  <c r="B30" i="1"/>
  <c r="H27" i="1"/>
  <c r="H26" i="1"/>
  <c r="I25" i="1"/>
  <c r="H25" i="1"/>
  <c r="H24" i="1"/>
  <c r="I23" i="1"/>
  <c r="H23" i="1"/>
  <c r="H22" i="1"/>
  <c r="I22" i="1" s="1"/>
  <c r="H21" i="1"/>
  <c r="H30" i="1" s="1"/>
  <c r="C16" i="1"/>
  <c r="C14" i="1"/>
  <c r="C12" i="1"/>
  <c r="C8" i="1"/>
  <c r="C13" i="1" s="1"/>
  <c r="J37" i="2" l="1"/>
  <c r="I37" i="2"/>
  <c r="D13" i="2"/>
  <c r="I27" i="2"/>
  <c r="I21" i="1"/>
  <c r="I30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Newuser</author>
  </authors>
  <commentList>
    <comment ref="J19" authorId="0" shapeId="0" xr:uid="{73C63040-ED76-4B1D-94E5-4039ECD918E8}">
      <text>
        <r>
          <rPr>
            <b/>
            <sz val="10"/>
            <color indexed="81"/>
            <rFont val="Tahoma"/>
            <charset val="1"/>
          </rPr>
          <t>Newuser:</t>
        </r>
        <r>
          <rPr>
            <sz val="10"/>
            <color indexed="81"/>
            <rFont val="Tahoma"/>
            <charset val="1"/>
          </rPr>
          <t xml:space="preserve">
Total figure rounded to the nearest $. </t>
        </r>
      </text>
    </comment>
    <comment ref="F20" authorId="0" shapeId="0" xr:uid="{AA86D989-7312-4AF0-9D8D-783A134DEF16}">
      <text>
        <r>
          <rPr>
            <b/>
            <sz val="10"/>
            <color indexed="81"/>
            <rFont val="Tahoma"/>
            <charset val="1"/>
          </rPr>
          <t>Newuser:</t>
        </r>
        <r>
          <rPr>
            <sz val="10"/>
            <color indexed="81"/>
            <rFont val="Tahoma"/>
            <charset val="1"/>
          </rPr>
          <t xml:space="preserve">
Reduced by 7K. Move to marketing budget for programs.</t>
        </r>
      </text>
    </comment>
    <comment ref="B23" authorId="0" shapeId="0" xr:uid="{E2567988-CEBB-4129-A724-E44E692E91DA}">
      <text>
        <r>
          <rPr>
            <b/>
            <sz val="10"/>
            <color indexed="81"/>
            <rFont val="Tahoma"/>
            <family val="2"/>
          </rPr>
          <t>Newuser:</t>
        </r>
        <r>
          <rPr>
            <sz val="10"/>
            <color indexed="81"/>
            <rFont val="Tahoma"/>
            <family val="2"/>
          </rPr>
          <t xml:space="preserve">
Reduce by 20K. New total 10K.</t>
        </r>
      </text>
    </comment>
    <comment ref="C23" authorId="0" shapeId="0" xr:uid="{BCED29A9-1FA0-4F1B-B2B6-A45D57ED9CEF}">
      <text>
        <r>
          <rPr>
            <b/>
            <sz val="10"/>
            <color indexed="81"/>
            <rFont val="Tahoma"/>
            <charset val="1"/>
          </rPr>
          <t>Newuser:</t>
        </r>
        <r>
          <rPr>
            <sz val="10"/>
            <color indexed="81"/>
            <rFont val="Tahoma"/>
            <charset val="1"/>
          </rPr>
          <t xml:space="preserve">
Reduced by 20K. New total: $40,000.00</t>
        </r>
      </text>
    </comment>
    <comment ref="F23" authorId="0" shapeId="0" xr:uid="{36940550-1A46-4ACA-BDD5-235F98A77C6B}">
      <text>
        <r>
          <rPr>
            <b/>
            <sz val="10"/>
            <color indexed="81"/>
            <rFont val="Tahoma"/>
            <charset val="1"/>
          </rPr>
          <t>Newuser:</t>
        </r>
        <r>
          <rPr>
            <sz val="10"/>
            <color indexed="81"/>
            <rFont val="Tahoma"/>
            <charset val="1"/>
          </rPr>
          <t xml:space="preserve">
Reduce by 20K. Move to marketing budget for progrograms.</t>
        </r>
      </text>
    </comment>
    <comment ref="F24" authorId="0" shapeId="0" xr:uid="{6352692D-CA0B-462A-9F1A-13526F76576A}">
      <text>
        <r>
          <rPr>
            <b/>
            <sz val="10"/>
            <color indexed="81"/>
            <rFont val="Tahoma"/>
            <charset val="1"/>
          </rPr>
          <t>Newuser:</t>
        </r>
        <r>
          <rPr>
            <sz val="10"/>
            <color indexed="81"/>
            <rFont val="Tahoma"/>
            <charset val="1"/>
          </rPr>
          <t xml:space="preserve">
Reduce by 25K. Move to marketing budget for programs. </t>
        </r>
      </text>
    </comment>
    <comment ref="F25" authorId="0" shapeId="0" xr:uid="{97504707-E2AE-4643-9B29-5BA28B55CC77}">
      <text>
        <r>
          <rPr>
            <b/>
            <sz val="10"/>
            <color indexed="81"/>
            <rFont val="Tahoma"/>
            <charset val="1"/>
          </rPr>
          <t>Newuser:</t>
        </r>
        <r>
          <rPr>
            <sz val="10"/>
            <color indexed="81"/>
            <rFont val="Tahoma"/>
            <charset val="1"/>
          </rPr>
          <t xml:space="preserve">
Reduce by 110K. Move to marketing budget for programs.</t>
        </r>
      </text>
    </comment>
    <comment ref="G25" authorId="0" shapeId="0" xr:uid="{6341B889-1429-4025-BF0A-6CF7223DD5E8}">
      <text>
        <r>
          <rPr>
            <b/>
            <sz val="10"/>
            <color indexed="81"/>
            <rFont val="Tahoma"/>
            <charset val="1"/>
          </rPr>
          <t>Newuser:</t>
        </r>
        <r>
          <rPr>
            <sz val="10"/>
            <color indexed="81"/>
            <rFont val="Tahoma"/>
            <charset val="1"/>
          </rPr>
          <t xml:space="preserve">
Reduced by 15K. Expenses supported by existing SWP grant.</t>
        </r>
      </text>
    </comment>
    <comment ref="B26" authorId="0" shapeId="0" xr:uid="{FA621096-9730-4C7B-8714-2C58D6A32DF5}">
      <text>
        <r>
          <rPr>
            <b/>
            <sz val="10"/>
            <color indexed="81"/>
            <rFont val="Tahoma"/>
            <charset val="1"/>
          </rPr>
          <t>Newuser:</t>
        </r>
        <r>
          <rPr>
            <sz val="10"/>
            <color indexed="81"/>
            <rFont val="Tahoma"/>
            <charset val="1"/>
          </rPr>
          <t xml:space="preserve">
Reduce by 25K. Transcript analyst will be paid 100% by SWP. New amount: 64872.00</t>
        </r>
      </text>
    </comment>
    <comment ref="C26" authorId="0" shapeId="0" xr:uid="{A871032B-6011-4AF5-974C-E86EFC95606F}">
      <text>
        <r>
          <rPr>
            <b/>
            <sz val="10"/>
            <color indexed="81"/>
            <rFont val="Tahoma"/>
            <family val="2"/>
          </rPr>
          <t>Newuser:</t>
        </r>
        <r>
          <rPr>
            <sz val="10"/>
            <color indexed="81"/>
            <rFont val="Tahoma"/>
            <family val="2"/>
          </rPr>
          <t xml:space="preserve">
Reduce by 15K. New total: $112,250.00</t>
        </r>
      </text>
    </comment>
    <comment ref="D26" authorId="0" shapeId="0" xr:uid="{4513296F-A47A-4417-96B0-99D94E4DB5E2}">
      <text>
        <r>
          <rPr>
            <b/>
            <sz val="10"/>
            <color indexed="81"/>
            <rFont val="Tahoma"/>
            <charset val="1"/>
          </rPr>
          <t>Newuser:</t>
        </r>
        <r>
          <rPr>
            <sz val="10"/>
            <color indexed="81"/>
            <rFont val="Tahoma"/>
            <charset val="1"/>
          </rPr>
          <t xml:space="preserve">
Reduce by 6250.00 for Transcript Analyst paid by SWP. New amount: 16,900.00</t>
        </r>
      </text>
    </comment>
    <comment ref="F26" authorId="0" shapeId="0" xr:uid="{5F0772F0-F606-499F-B9A7-A1C530CD0CEE}">
      <text>
        <r>
          <rPr>
            <b/>
            <sz val="10"/>
            <color indexed="81"/>
            <rFont val="Tahoma"/>
            <charset val="1"/>
          </rPr>
          <t>Newuser:</t>
        </r>
        <r>
          <rPr>
            <sz val="10"/>
            <color indexed="81"/>
            <rFont val="Tahoma"/>
            <charset val="1"/>
          </rPr>
          <t xml:space="preserve">
Reduce by 5K. This will be moved to the PD budget for programs.</t>
        </r>
      </text>
    </comment>
    <comment ref="F29" authorId="0" shapeId="0" xr:uid="{6FFFBF6D-0F92-458E-A2B9-133B49828EC5}">
      <text>
        <r>
          <rPr>
            <b/>
            <sz val="10"/>
            <color indexed="81"/>
            <rFont val="Tahoma"/>
            <family val="2"/>
          </rPr>
          <t>Newuser:</t>
        </r>
        <r>
          <rPr>
            <sz val="10"/>
            <color indexed="81"/>
            <rFont val="Tahoma"/>
            <family val="2"/>
          </rPr>
          <t xml:space="preserve">
Deduction in overall marketing budget</t>
        </r>
      </text>
    </comment>
    <comment ref="F30" authorId="0" shapeId="0" xr:uid="{EDC14B2C-37DA-4EB6-A797-3953ABA78762}">
      <text>
        <r>
          <rPr>
            <b/>
            <sz val="10"/>
            <color indexed="81"/>
            <rFont val="Tahoma"/>
            <family val="2"/>
          </rPr>
          <t>Newuser:</t>
        </r>
        <r>
          <rPr>
            <sz val="10"/>
            <color indexed="81"/>
            <rFont val="Tahoma"/>
            <family val="2"/>
          </rPr>
          <t xml:space="preserve">
Deduction in overall marketing budget</t>
        </r>
      </text>
    </comment>
    <comment ref="B33" authorId="0" shapeId="0" xr:uid="{61705877-A798-46A8-80E9-180CD1EFA5FB}">
      <text>
        <r>
          <rPr>
            <b/>
            <sz val="10"/>
            <color indexed="81"/>
            <rFont val="Tahoma"/>
            <family val="2"/>
          </rPr>
          <t>Newuser:</t>
        </r>
        <r>
          <rPr>
            <sz val="10"/>
            <color indexed="81"/>
            <rFont val="Tahoma"/>
            <family val="2"/>
          </rPr>
          <t xml:space="preserve">
Reduced part time hours/support</t>
        </r>
      </text>
    </comment>
    <comment ref="D33" authorId="0" shapeId="0" xr:uid="{D8C05CCE-5EC3-4CD9-B10B-0AC7CA76DBD8}">
      <text>
        <r>
          <rPr>
            <b/>
            <sz val="10"/>
            <color indexed="81"/>
            <rFont val="Tahoma"/>
            <family val="2"/>
          </rPr>
          <t>Newuser:</t>
        </r>
        <r>
          <rPr>
            <sz val="10"/>
            <color indexed="81"/>
            <rFont val="Tahoma"/>
            <family val="2"/>
          </rPr>
          <t xml:space="preserve">
Reduction in benefits support</t>
        </r>
      </text>
    </comment>
  </commentList>
</comments>
</file>

<file path=xl/sharedStrings.xml><?xml version="1.0" encoding="utf-8"?>
<sst xmlns="http://schemas.openxmlformats.org/spreadsheetml/2006/main" count="132" uniqueCount="85">
  <si>
    <t>Programming &amp; Umbrella Services for Programs</t>
  </si>
  <si>
    <t>Allocation $1,009,771.00</t>
  </si>
  <si>
    <t xml:space="preserve"> Distribution %</t>
  </si>
  <si>
    <t xml:space="preserve">Recommendation for New &amp; Existing Programs </t>
  </si>
  <si>
    <t>Marketing/Outreach  for CAEP Programs</t>
  </si>
  <si>
    <t>Professional Development for CAEP Programs</t>
  </si>
  <si>
    <t xml:space="preserve"> SUBTOTAL </t>
  </si>
  <si>
    <t>Administration</t>
  </si>
  <si>
    <t>CAEP Staff (includes 1 full time/1 part time and 25-30% for benefits)</t>
  </si>
  <si>
    <t>Indirect (4%)</t>
  </si>
  <si>
    <t xml:space="preserve"> </t>
  </si>
  <si>
    <t xml:space="preserve"> SUBTOTAL</t>
  </si>
  <si>
    <t>TOTAL</t>
  </si>
  <si>
    <t>Over</t>
  </si>
  <si>
    <t xml:space="preserve">2024-2025 Carryover estimate </t>
  </si>
  <si>
    <t>Total Remaining (est. Carryover &amp; Unallocated)</t>
  </si>
  <si>
    <t>Program Name</t>
  </si>
  <si>
    <t>Category 1000</t>
  </si>
  <si>
    <t>Category 2000</t>
  </si>
  <si>
    <t>Category 3000</t>
  </si>
  <si>
    <t>Category 4000</t>
  </si>
  <si>
    <t>Category 5000</t>
  </si>
  <si>
    <t>Category 6000</t>
  </si>
  <si>
    <t>REQUESTED</t>
  </si>
  <si>
    <t>RECOMMENDATION</t>
  </si>
  <si>
    <t>NOTES</t>
  </si>
  <si>
    <t>(SBCC Faculty/ Instructional Salaries)</t>
  </si>
  <si>
    <t>(SBCC Hourlies/Tutors/ Instructional Aids)</t>
  </si>
  <si>
    <t>(SBCC Employee Benefits)</t>
  </si>
  <si>
    <t>(All CAEP Programs: Supplies and Materials, Computer Software (not hardware)</t>
  </si>
  <si>
    <t>(All CAEP Programs: Consultants, Professional Development, Meeting Expenses)</t>
  </si>
  <si>
    <t>(All CAEP Programs: Capital Outlay, Computer Hardware not software)</t>
  </si>
  <si>
    <t xml:space="preserve">NC SBCC Student Support Services &amp; Admissions </t>
  </si>
  <si>
    <t xml:space="preserve">Deductions in Marketing and PD budget: $11,000.00 from 4000 Category and $5000.00 from 5000 Category </t>
  </si>
  <si>
    <t xml:space="preserve">NC Adult High School/GED Program </t>
  </si>
  <si>
    <t>Revise: Partners Section/Employer Engagement. Deductions of Marketing and PD:  $20,000.00 from 5000 Category</t>
  </si>
  <si>
    <t>NC SBCC English as a Second Language</t>
  </si>
  <si>
    <t>Revise: Partners Section/Employer Engagement. Deductions in Marketing and PD budget:  $20,000.00 from 5000 Category</t>
  </si>
  <si>
    <t xml:space="preserve">NC SBCC Career Skills Institute (CSI):                                          1 application for 3 CSI programs/objectives                      1) Curriculum Development                  </t>
  </si>
  <si>
    <t>Revise: Partners Section/Employer Engagement</t>
  </si>
  <si>
    <r>
      <t>2) Ready.Match.Hire</t>
    </r>
    <r>
      <rPr>
        <b/>
        <i/>
        <sz val="12"/>
        <color theme="1"/>
        <rFont val="Verdana"/>
        <family val="2"/>
      </rPr>
      <t xml:space="preserve">! </t>
    </r>
    <r>
      <rPr>
        <b/>
        <sz val="12"/>
        <color theme="1"/>
        <rFont val="Verdana"/>
        <family val="2"/>
      </rPr>
      <t>Program</t>
    </r>
  </si>
  <si>
    <t>Deductions in Marketing and PD budget:  $1,000.00 from 4000 Category and $2,000.00 from 5000 Category</t>
  </si>
  <si>
    <t>3) Small Scale Food Production</t>
  </si>
  <si>
    <t xml:space="preserve">4) CSI  Marketing </t>
  </si>
  <si>
    <t xml:space="preserve">Deductions of Marketing and PD: $11,000.00 from 4000 Category and $5,000.00 from 5000 Category </t>
  </si>
  <si>
    <t>Marketing for CAEP Programs</t>
  </si>
  <si>
    <t>For print brochure 80K (levearge general funds), earmark 100K for programs</t>
  </si>
  <si>
    <t>Professional Development for CAEP Programs, Consortium Staff and Members</t>
  </si>
  <si>
    <t>Average about 10K per program</t>
  </si>
  <si>
    <t xml:space="preserve">TOTAL </t>
  </si>
  <si>
    <t>Indirect</t>
  </si>
  <si>
    <t>CAEP Staff (1 full time/1 part time and 25-30% benefits)</t>
  </si>
  <si>
    <t xml:space="preserve">3) CSI  Marketing </t>
  </si>
  <si>
    <t>4) CSI Vocational Culinary Program</t>
  </si>
  <si>
    <t>SEL NC English as a Second Language Program</t>
  </si>
  <si>
    <t xml:space="preserve">SEL NC Adult High School/GED Program </t>
  </si>
  <si>
    <t>SEL NC Fashion &amp; Design (CSI CTE Program)</t>
  </si>
  <si>
    <t>CAEP Staff (1 full time &amp; 1 part time and 25-30% benefits)</t>
  </si>
  <si>
    <t>SEL NC Student Support Services/Admissions &amp; Registration</t>
  </si>
  <si>
    <t>YR 11 Allocation $1,032,996.00</t>
  </si>
  <si>
    <t>Marketing/Outreach for CAEP Programs</t>
  </si>
  <si>
    <t>subtotal</t>
  </si>
  <si>
    <t>Support for all CAEP SBAEC Programs</t>
  </si>
  <si>
    <t>Support for CAEP SBAEC Staff &amp; CAEP Indirect</t>
  </si>
  <si>
    <t xml:space="preserve">Reduced 25% from total SWP/CAEP allocation  </t>
  </si>
  <si>
    <t>Deduction in Marketing</t>
  </si>
  <si>
    <t>Recommendation to transfer proposed expenses 100% to CAEP ELL Heathcare Pathways grant</t>
  </si>
  <si>
    <t>Deduction in overall marketing budget from YR 10</t>
  </si>
  <si>
    <t>Deduction in overall PD budget from YR 10</t>
  </si>
  <si>
    <t xml:space="preserve">  </t>
  </si>
  <si>
    <t>REQUESTED TOTAL</t>
  </si>
  <si>
    <t>RECOMMENDATIONS</t>
  </si>
  <si>
    <t>CAEP Year 10  2024-2025 Santa Barbara Adult Education Consortium:  APPROVED BUDGET</t>
  </si>
  <si>
    <t>RECOMMENDED TOTAL (BALANCED BUDGET)</t>
  </si>
  <si>
    <t>Recommendation for New &amp; Existing Programs (increase of programs/staff from YR 10)</t>
  </si>
  <si>
    <t>YR 11 Programming &amp; Umbrella Services for Programs</t>
  </si>
  <si>
    <t>Reduction in hrs/part-time support by $5,751.00</t>
  </si>
  <si>
    <t xml:space="preserve">  over ($673,787.65)</t>
  </si>
  <si>
    <t>Deduction in Marketing and consultants. Hardware supported by SWP</t>
  </si>
  <si>
    <t xml:space="preserve">SEL NC Career Skills Institute (CSI): 1 application and 4 Budget Sheets   1) Curriculum Development                  </t>
  </si>
  <si>
    <t>Reduced by 190K. Seek SWP and/or other fiscal support and/or review mid-grant yr for carryover funds</t>
  </si>
  <si>
    <t xml:space="preserve">CAEP Year 11  2025-2026 Santa Barbara Adult Education Consortium:  DRAFT BUDGET </t>
  </si>
  <si>
    <t xml:space="preserve">SEL NC Healthcare Academy (CSI CTE Program) </t>
  </si>
  <si>
    <t>Deduction in Category 2000, recommendation to leverage SSS funding. Deduction in Marketing.</t>
  </si>
  <si>
    <t>Reduction in faculty salary Category 1000 to be paid by SWP. Reduction of bilingual computer support by half. Deduction in PD.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</si>
</sst>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164" formatCode="&quot;$&quot;#,##0.00;[Red]&quot;$&quot;#,##0.00"/>
    <numFmt numFmtId="165" formatCode="_-&quot;$&quot;* #,##0.00_-;\-&quot;$&quot;* #,##0.00_-;_-&quot;$&quot;* &quot;-&quot;??_-;_-@_-"/>
    <numFmt numFmtId="166" formatCode="_-&quot;$&quot;* #,##0.00_-;\-&quot;$&quot;* #,##0.00_-;_-&quot;$&quot;* &quot;-&quot;??_-;_-@"/>
    <numFmt numFmtId="167" formatCode="_-[$$-409]* #,##0.00_ ;_-[$$-409]* \-#,##0.00\ ;_-[$$-409]* &quot;-&quot;??_ ;_-@_ 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Verdana"/>
      <family val="2"/>
    </font>
    <font>
      <b/>
      <sz val="20"/>
      <color theme="1"/>
      <name val="Verdana"/>
      <family val="2"/>
    </font>
    <font>
      <sz val="20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4"/>
      <color theme="1"/>
      <name val="Verdana"/>
      <family val="2"/>
    </font>
    <font>
      <b/>
      <sz val="12"/>
      <color theme="1"/>
      <name val="Verdana"/>
      <family val="2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3"/>
      <color theme="1"/>
      <name val="Calibri"/>
      <family val="2"/>
    </font>
    <font>
      <b/>
      <sz val="14"/>
      <color rgb="FF000000"/>
      <name val="Verdana"/>
      <family val="2"/>
    </font>
    <font>
      <b/>
      <sz val="13"/>
      <color rgb="FF000000"/>
      <name val="Verdana"/>
      <family val="2"/>
    </font>
    <font>
      <b/>
      <sz val="13"/>
      <color theme="1"/>
      <name val="Verdana"/>
      <family val="2"/>
    </font>
    <font>
      <sz val="13"/>
      <color theme="1"/>
      <name val="Verdana"/>
      <family val="2"/>
    </font>
    <font>
      <sz val="14"/>
      <name val="Arial"/>
      <family val="2"/>
    </font>
    <font>
      <sz val="13"/>
      <name val="Arial"/>
      <family val="2"/>
    </font>
    <font>
      <b/>
      <sz val="12"/>
      <name val="Verdana"/>
      <family val="2"/>
    </font>
    <font>
      <sz val="12"/>
      <name val="Verdana"/>
      <family val="2"/>
    </font>
    <font>
      <sz val="12"/>
      <color rgb="FF000000"/>
      <name val="Verdana"/>
      <family val="2"/>
    </font>
    <font>
      <b/>
      <i/>
      <sz val="12"/>
      <color theme="1"/>
      <name val="Verdana"/>
      <family val="2"/>
    </font>
    <font>
      <b/>
      <sz val="12"/>
      <color rgb="FF000000"/>
      <name val="Verdana"/>
      <family val="2"/>
    </font>
    <font>
      <b/>
      <sz val="12"/>
      <color rgb="FFFF0000"/>
      <name val="Verdana"/>
      <family val="2"/>
    </font>
    <font>
      <sz val="10"/>
      <color indexed="81"/>
      <name val="Tahoma"/>
      <charset val="1"/>
    </font>
    <font>
      <b/>
      <sz val="10"/>
      <color indexed="81"/>
      <name val="Tahoma"/>
      <charset val="1"/>
    </font>
    <font>
      <sz val="12"/>
      <color rgb="FFFF0000"/>
      <name val="Verdana"/>
      <family val="2"/>
    </font>
    <font>
      <sz val="10"/>
      <color indexed="81"/>
      <name val="Tahoma"/>
      <family val="2"/>
    </font>
    <font>
      <b/>
      <sz val="10"/>
      <color indexed="81"/>
      <name val="Tahoma"/>
      <family val="2"/>
    </font>
  </fonts>
  <fills count="1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D8D8D8"/>
        <bgColor rgb="FFD8D8D8"/>
      </patternFill>
    </fill>
    <fill>
      <patternFill patternType="solid">
        <fgColor rgb="FFFFFF00"/>
        <bgColor rgb="FFD8D8D8"/>
      </patternFill>
    </fill>
    <fill>
      <patternFill patternType="solid">
        <fgColor theme="0" tint="-0.14999847407452621"/>
        <bgColor rgb="FFD8D8D8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rgb="FFD8D8D8"/>
      </patternFill>
    </fill>
    <fill>
      <patternFill patternType="solid">
        <fgColor theme="0" tint="-4.9989318521683403E-2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29">
    <xf numFmtId="0" fontId="0" fillId="0" borderId="0" xfId="0"/>
    <xf numFmtId="0" fontId="2" fillId="0" borderId="0" xfId="0" applyFont="1"/>
    <xf numFmtId="0" fontId="5" fillId="0" borderId="0" xfId="0" applyFont="1" applyAlignment="1">
      <alignment horizontal="center" vertical="center"/>
    </xf>
    <xf numFmtId="164" fontId="6" fillId="4" borderId="5" xfId="0" applyNumberFormat="1" applyFont="1" applyFill="1" applyBorder="1" applyAlignment="1">
      <alignment horizontal="center" vertical="center" wrapText="1"/>
    </xf>
    <xf numFmtId="44" fontId="2" fillId="0" borderId="7" xfId="1" applyFont="1" applyFill="1" applyBorder="1" applyAlignment="1">
      <alignment wrapText="1"/>
    </xf>
    <xf numFmtId="44" fontId="2" fillId="0" borderId="11" xfId="1" applyFont="1" applyFill="1" applyBorder="1" applyAlignment="1">
      <alignment wrapText="1"/>
    </xf>
    <xf numFmtId="44" fontId="2" fillId="0" borderId="11" xfId="1" applyFont="1" applyFill="1" applyBorder="1" applyAlignment="1"/>
    <xf numFmtId="44" fontId="6" fillId="3" borderId="18" xfId="1" applyFont="1" applyFill="1" applyBorder="1" applyAlignment="1"/>
    <xf numFmtId="44" fontId="2" fillId="0" borderId="21" xfId="1" applyFont="1" applyFill="1" applyBorder="1" applyAlignment="1"/>
    <xf numFmtId="44" fontId="7" fillId="0" borderId="21" xfId="1" applyFont="1" applyFill="1" applyBorder="1" applyAlignment="1"/>
    <xf numFmtId="44" fontId="7" fillId="4" borderId="21" xfId="1" applyFont="1" applyFill="1" applyBorder="1" applyAlignment="1"/>
    <xf numFmtId="44" fontId="7" fillId="5" borderId="21" xfId="1" applyFont="1" applyFill="1" applyBorder="1" applyAlignment="1"/>
    <xf numFmtId="44" fontId="7" fillId="4" borderId="25" xfId="1" applyFont="1" applyFill="1" applyBorder="1" applyAlignment="1"/>
    <xf numFmtId="166" fontId="7" fillId="0" borderId="0" xfId="0" applyNumberFormat="1" applyFont="1" applyAlignment="1">
      <alignment horizontal="right"/>
    </xf>
    <xf numFmtId="166" fontId="7" fillId="0" borderId="0" xfId="0" applyNumberFormat="1" applyFont="1"/>
    <xf numFmtId="0" fontId="10" fillId="0" borderId="0" xfId="0" applyFont="1" applyAlignment="1">
      <alignment horizontal="center" vertical="center"/>
    </xf>
    <xf numFmtId="0" fontId="12" fillId="8" borderId="26" xfId="0" applyFont="1" applyFill="1" applyBorder="1" applyAlignment="1">
      <alignment horizontal="center" vertical="center" wrapText="1"/>
    </xf>
    <xf numFmtId="0" fontId="13" fillId="8" borderId="27" xfId="0" applyFont="1" applyFill="1" applyBorder="1" applyAlignment="1">
      <alignment horizontal="center" vertical="center" wrapText="1"/>
    </xf>
    <xf numFmtId="0" fontId="14" fillId="0" borderId="0" xfId="0" applyFont="1"/>
    <xf numFmtId="0" fontId="12" fillId="8" borderId="30" xfId="0" applyFont="1" applyFill="1" applyBorder="1" applyAlignment="1">
      <alignment horizontal="center" vertical="center" wrapText="1"/>
    </xf>
    <xf numFmtId="0" fontId="13" fillId="8" borderId="31" xfId="0" applyFont="1" applyFill="1" applyBorder="1" applyAlignment="1">
      <alignment horizontal="center" vertical="center" wrapText="1"/>
    </xf>
    <xf numFmtId="0" fontId="17" fillId="0" borderId="32" xfId="0" applyFont="1" applyBorder="1"/>
    <xf numFmtId="44" fontId="2" fillId="0" borderId="6" xfId="1" applyFont="1" applyBorder="1" applyAlignment="1">
      <alignment wrapText="1"/>
    </xf>
    <xf numFmtId="44" fontId="2" fillId="0" borderId="6" xfId="1" applyFont="1" applyFill="1" applyBorder="1" applyAlignment="1">
      <alignment horizontal="center" wrapText="1"/>
    </xf>
    <xf numFmtId="44" fontId="18" fillId="0" borderId="6" xfId="1" applyFont="1" applyFill="1" applyBorder="1" applyAlignment="1"/>
    <xf numFmtId="44" fontId="18" fillId="0" borderId="6" xfId="0" applyNumberFormat="1" applyFont="1" applyBorder="1"/>
    <xf numFmtId="0" fontId="18" fillId="0" borderId="33" xfId="0" applyFont="1" applyBorder="1" applyAlignment="1">
      <alignment vertical="center" wrapText="1"/>
    </xf>
    <xf numFmtId="0" fontId="17" fillId="0" borderId="20" xfId="0" applyFont="1" applyBorder="1"/>
    <xf numFmtId="44" fontId="2" fillId="0" borderId="10" xfId="1" applyFont="1" applyBorder="1" applyAlignment="1">
      <alignment wrapText="1"/>
    </xf>
    <xf numFmtId="44" fontId="2" fillId="0" borderId="10" xfId="1" applyFont="1" applyFill="1" applyBorder="1" applyAlignment="1">
      <alignment horizontal="center" wrapText="1"/>
    </xf>
    <xf numFmtId="44" fontId="18" fillId="0" borderId="10" xfId="1" applyFont="1" applyFill="1" applyBorder="1" applyAlignment="1"/>
    <xf numFmtId="44" fontId="18" fillId="0" borderId="10" xfId="0" applyNumberFormat="1" applyFont="1" applyBorder="1"/>
    <xf numFmtId="0" fontId="18" fillId="0" borderId="21" xfId="0" applyFont="1" applyBorder="1" applyAlignment="1">
      <alignment vertical="center" wrapText="1"/>
    </xf>
    <xf numFmtId="0" fontId="7" fillId="0" borderId="20" xfId="0" applyFont="1" applyBorder="1" applyAlignment="1">
      <alignment wrapText="1"/>
    </xf>
    <xf numFmtId="44" fontId="19" fillId="0" borderId="10" xfId="1" applyFont="1" applyFill="1" applyBorder="1" applyAlignment="1">
      <alignment horizontal="center" wrapText="1"/>
    </xf>
    <xf numFmtId="0" fontId="7" fillId="0" borderId="34" xfId="0" applyFont="1" applyBorder="1" applyAlignment="1">
      <alignment wrapText="1"/>
    </xf>
    <xf numFmtId="44" fontId="19" fillId="0" borderId="35" xfId="1" applyFont="1" applyFill="1" applyBorder="1" applyAlignment="1">
      <alignment horizontal="center" wrapText="1"/>
    </xf>
    <xf numFmtId="44" fontId="2" fillId="0" borderId="36" xfId="1" applyFont="1" applyFill="1" applyBorder="1" applyAlignment="1">
      <alignment horizontal="center" wrapText="1"/>
    </xf>
    <xf numFmtId="44" fontId="18" fillId="0" borderId="36" xfId="1" applyFont="1" applyFill="1" applyBorder="1" applyAlignment="1"/>
    <xf numFmtId="44" fontId="18" fillId="0" borderId="35" xfId="1" applyFont="1" applyFill="1" applyBorder="1" applyAlignment="1"/>
    <xf numFmtId="167" fontId="2" fillId="0" borderId="21" xfId="0" applyNumberFormat="1" applyFont="1" applyBorder="1" applyAlignment="1">
      <alignment horizontal="left" vertical="center" wrapText="1"/>
    </xf>
    <xf numFmtId="0" fontId="7" fillId="5" borderId="37" xfId="0" applyFont="1" applyFill="1" applyBorder="1" applyAlignment="1">
      <alignment horizontal="right"/>
    </xf>
    <xf numFmtId="44" fontId="2" fillId="5" borderId="24" xfId="1" applyFont="1" applyFill="1" applyBorder="1" applyAlignment="1"/>
    <xf numFmtId="44" fontId="2" fillId="5" borderId="38" xfId="1" applyFont="1" applyFill="1" applyBorder="1" applyAlignment="1"/>
    <xf numFmtId="44" fontId="7" fillId="4" borderId="24" xfId="1" applyFont="1" applyFill="1" applyBorder="1" applyAlignment="1"/>
    <xf numFmtId="0" fontId="2" fillId="5" borderId="25" xfId="0" applyFont="1" applyFill="1" applyBorder="1" applyAlignment="1">
      <alignment wrapText="1"/>
    </xf>
    <xf numFmtId="0" fontId="7" fillId="0" borderId="0" xfId="0" applyFont="1" applyAlignment="1">
      <alignment horizontal="right"/>
    </xf>
    <xf numFmtId="0" fontId="2" fillId="0" borderId="0" xfId="0" applyFont="1" applyAlignment="1">
      <alignment wrapText="1"/>
    </xf>
    <xf numFmtId="166" fontId="2" fillId="0" borderId="0" xfId="0" applyNumberFormat="1" applyFont="1"/>
    <xf numFmtId="44" fontId="7" fillId="0" borderId="0" xfId="0" applyNumberFormat="1" applyFont="1"/>
    <xf numFmtId="0" fontId="6" fillId="7" borderId="39" xfId="0" applyFont="1" applyFill="1" applyBorder="1" applyAlignment="1">
      <alignment horizontal="center" vertical="center"/>
    </xf>
    <xf numFmtId="0" fontId="21" fillId="8" borderId="4" xfId="0" applyFont="1" applyFill="1" applyBorder="1" applyAlignment="1">
      <alignment horizontal="center" vertical="center" wrapText="1"/>
    </xf>
    <xf numFmtId="0" fontId="21" fillId="8" borderId="40" xfId="0" applyFont="1" applyFill="1" applyBorder="1" applyAlignment="1">
      <alignment horizontal="center" vertical="center" wrapText="1"/>
    </xf>
    <xf numFmtId="0" fontId="7" fillId="8" borderId="40" xfId="0" applyFont="1" applyFill="1" applyBorder="1" applyAlignment="1">
      <alignment horizontal="center" vertical="center" wrapText="1"/>
    </xf>
    <xf numFmtId="0" fontId="7" fillId="8" borderId="41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/>
    </xf>
    <xf numFmtId="0" fontId="7" fillId="0" borderId="32" xfId="0" applyFont="1" applyBorder="1"/>
    <xf numFmtId="44" fontId="2" fillId="0" borderId="6" xfId="1" applyFont="1" applyFill="1" applyBorder="1" applyAlignment="1"/>
    <xf numFmtId="44" fontId="2" fillId="0" borderId="6" xfId="1" applyFont="1" applyFill="1" applyBorder="1" applyAlignment="1">
      <alignment horizontal="left"/>
    </xf>
    <xf numFmtId="44" fontId="2" fillId="0" borderId="7" xfId="1" applyFont="1" applyFill="1" applyBorder="1" applyAlignment="1">
      <alignment horizontal="left"/>
    </xf>
    <xf numFmtId="165" fontId="2" fillId="0" borderId="33" xfId="0" applyNumberFormat="1" applyFont="1" applyBorder="1"/>
    <xf numFmtId="0" fontId="7" fillId="0" borderId="20" xfId="0" applyFont="1" applyBorder="1"/>
    <xf numFmtId="44" fontId="2" fillId="0" borderId="10" xfId="1" applyFont="1" applyFill="1" applyBorder="1" applyAlignment="1">
      <alignment horizontal="left"/>
    </xf>
    <xf numFmtId="44" fontId="2" fillId="0" borderId="10" xfId="1" applyFont="1" applyFill="1" applyBorder="1" applyAlignment="1"/>
    <xf numFmtId="44" fontId="2" fillId="0" borderId="11" xfId="1" applyFont="1" applyFill="1" applyBorder="1" applyAlignment="1">
      <alignment horizontal="left"/>
    </xf>
    <xf numFmtId="165" fontId="2" fillId="0" borderId="21" xfId="0" applyNumberFormat="1" applyFont="1" applyBorder="1"/>
    <xf numFmtId="0" fontId="7" fillId="5" borderId="23" xfId="0" applyFont="1" applyFill="1" applyBorder="1" applyAlignment="1">
      <alignment horizontal="right"/>
    </xf>
    <xf numFmtId="44" fontId="2" fillId="5" borderId="24" xfId="1" applyFont="1" applyFill="1" applyBorder="1" applyAlignment="1">
      <alignment horizontal="left"/>
    </xf>
    <xf numFmtId="44" fontId="2" fillId="5" borderId="38" xfId="1" applyFont="1" applyFill="1" applyBorder="1" applyAlignment="1">
      <alignment horizontal="left"/>
    </xf>
    <xf numFmtId="165" fontId="7" fillId="4" borderId="25" xfId="0" applyNumberFormat="1" applyFont="1" applyFill="1" applyBorder="1"/>
    <xf numFmtId="44" fontId="2" fillId="0" borderId="10" xfId="1" applyFont="1" applyBorder="1" applyAlignment="1"/>
    <xf numFmtId="44" fontId="2" fillId="0" borderId="10" xfId="1" applyFont="1" applyBorder="1" applyAlignment="1">
      <alignment horizontal="right"/>
    </xf>
    <xf numFmtId="44" fontId="2" fillId="0" borderId="10" xfId="1" applyFont="1" applyBorder="1" applyAlignment="1">
      <alignment horizontal="right" wrapText="1"/>
    </xf>
    <xf numFmtId="44" fontId="2" fillId="0" borderId="10" xfId="0" applyNumberFormat="1" applyFont="1" applyBorder="1"/>
    <xf numFmtId="44" fontId="2" fillId="0" borderId="0" xfId="1" applyFont="1"/>
    <xf numFmtId="0" fontId="2" fillId="0" borderId="0" xfId="0" applyFont="1" applyAlignment="1">
      <alignment horizontal="left"/>
    </xf>
    <xf numFmtId="0" fontId="7" fillId="0" borderId="20" xfId="0" applyFont="1" applyBorder="1" applyAlignment="1">
      <alignment horizontal="left" wrapText="1"/>
    </xf>
    <xf numFmtId="0" fontId="7" fillId="0" borderId="0" xfId="0" applyFont="1" applyAlignment="1">
      <alignment horizontal="left"/>
    </xf>
    <xf numFmtId="0" fontId="7" fillId="0" borderId="20" xfId="0" applyFont="1" applyBorder="1" applyAlignment="1">
      <alignment horizontal="left"/>
    </xf>
    <xf numFmtId="44" fontId="7" fillId="4" borderId="10" xfId="1" applyFont="1" applyFill="1" applyBorder="1"/>
    <xf numFmtId="44" fontId="6" fillId="4" borderId="5" xfId="1" applyFont="1" applyFill="1" applyBorder="1" applyAlignment="1">
      <alignment horizontal="center" vertical="center" wrapText="1"/>
    </xf>
    <xf numFmtId="44" fontId="10" fillId="0" borderId="0" xfId="1" applyFont="1" applyAlignment="1">
      <alignment horizontal="center" vertical="center"/>
    </xf>
    <xf numFmtId="44" fontId="7" fillId="0" borderId="0" xfId="1" applyFont="1"/>
    <xf numFmtId="44" fontId="22" fillId="0" borderId="10" xfId="0" applyNumberFormat="1" applyFont="1" applyFill="1" applyBorder="1"/>
    <xf numFmtId="44" fontId="7" fillId="0" borderId="10" xfId="0" applyNumberFormat="1" applyFont="1" applyFill="1" applyBorder="1"/>
    <xf numFmtId="44" fontId="17" fillId="0" borderId="10" xfId="0" applyNumberFormat="1" applyFont="1" applyFill="1" applyBorder="1" applyAlignment="1">
      <alignment horizontal="right"/>
    </xf>
    <xf numFmtId="0" fontId="2" fillId="0" borderId="0" xfId="0" applyFont="1" applyBorder="1"/>
    <xf numFmtId="44" fontId="2" fillId="0" borderId="0" xfId="1" applyFont="1" applyBorder="1"/>
    <xf numFmtId="44" fontId="7" fillId="11" borderId="10" xfId="1" applyFont="1" applyFill="1" applyBorder="1"/>
    <xf numFmtId="44" fontId="17" fillId="0" borderId="10" xfId="0" applyNumberFormat="1" applyFont="1" applyFill="1" applyBorder="1"/>
    <xf numFmtId="44" fontId="7" fillId="4" borderId="10" xfId="0" applyNumberFormat="1" applyFont="1" applyFill="1" applyBorder="1" applyAlignment="1">
      <alignment horizontal="right"/>
    </xf>
    <xf numFmtId="44" fontId="7" fillId="5" borderId="10" xfId="0" applyNumberFormat="1" applyFont="1" applyFill="1" applyBorder="1"/>
    <xf numFmtId="44" fontId="7" fillId="5" borderId="10" xfId="1" applyFont="1" applyFill="1" applyBorder="1"/>
    <xf numFmtId="0" fontId="10" fillId="0" borderId="0" xfId="0" applyFont="1" applyAlignment="1">
      <alignment horizontal="center" vertical="center" wrapText="1"/>
    </xf>
    <xf numFmtId="44" fontId="7" fillId="0" borderId="0" xfId="0" applyNumberFormat="1" applyFont="1" applyAlignment="1">
      <alignment wrapText="1"/>
    </xf>
    <xf numFmtId="0" fontId="2" fillId="0" borderId="0" xfId="0" applyFont="1" applyBorder="1" applyAlignment="1">
      <alignment wrapText="1"/>
    </xf>
    <xf numFmtId="44" fontId="25" fillId="0" borderId="0" xfId="1" applyFont="1" applyFill="1" applyBorder="1"/>
    <xf numFmtId="0" fontId="25" fillId="0" borderId="0" xfId="0" applyFont="1" applyFill="1" applyBorder="1"/>
    <xf numFmtId="0" fontId="2" fillId="0" borderId="0" xfId="0" applyFont="1" applyBorder="1" applyAlignment="1">
      <alignment horizontal="left"/>
    </xf>
    <xf numFmtId="44" fontId="17" fillId="4" borderId="10" xfId="0" applyNumberFormat="1" applyFont="1" applyFill="1" applyBorder="1" applyAlignment="1">
      <alignment horizontal="right"/>
    </xf>
    <xf numFmtId="44" fontId="17" fillId="4" borderId="10" xfId="1" applyFont="1" applyFill="1" applyBorder="1"/>
    <xf numFmtId="44" fontId="7" fillId="0" borderId="10" xfId="1" applyFont="1" applyFill="1" applyBorder="1" applyAlignment="1"/>
    <xf numFmtId="44" fontId="7" fillId="0" borderId="10" xfId="1" applyFont="1" applyFill="1" applyBorder="1" applyAlignment="1">
      <alignment horizontal="left"/>
    </xf>
    <xf numFmtId="44" fontId="17" fillId="11" borderId="10" xfId="1" applyFont="1" applyFill="1" applyBorder="1"/>
    <xf numFmtId="44" fontId="17" fillId="5" borderId="10" xfId="0" applyNumberFormat="1" applyFont="1" applyFill="1" applyBorder="1"/>
    <xf numFmtId="44" fontId="17" fillId="11" borderId="10" xfId="1" applyFont="1" applyFill="1" applyBorder="1" applyAlignment="1">
      <alignment horizontal="center" vertical="center" wrapText="1"/>
    </xf>
    <xf numFmtId="44" fontId="25" fillId="0" borderId="10" xfId="0" applyNumberFormat="1" applyFont="1" applyFill="1" applyBorder="1"/>
    <xf numFmtId="44" fontId="2" fillId="0" borderId="33" xfId="1" applyFont="1" applyFill="1" applyBorder="1" applyAlignment="1">
      <alignment wrapText="1"/>
    </xf>
    <xf numFmtId="44" fontId="18" fillId="0" borderId="21" xfId="1" applyFont="1" applyFill="1" applyBorder="1"/>
    <xf numFmtId="0" fontId="12" fillId="8" borderId="28" xfId="0" applyFont="1" applyFill="1" applyBorder="1" applyAlignment="1">
      <alignment horizontal="center" vertical="center" wrapText="1"/>
    </xf>
    <xf numFmtId="0" fontId="2" fillId="0" borderId="21" xfId="0" applyFont="1" applyBorder="1" applyAlignment="1">
      <alignment horizontal="left" vertical="center" wrapText="1"/>
    </xf>
    <xf numFmtId="0" fontId="17" fillId="0" borderId="20" xfId="1" applyNumberFormat="1" applyFont="1" applyBorder="1" applyAlignment="1">
      <alignment horizontal="left"/>
    </xf>
    <xf numFmtId="44" fontId="2" fillId="0" borderId="21" xfId="1" applyFont="1" applyBorder="1" applyAlignment="1">
      <alignment horizontal="left" vertical="center" wrapText="1"/>
    </xf>
    <xf numFmtId="0" fontId="7" fillId="0" borderId="20" xfId="1" applyNumberFormat="1" applyFont="1" applyBorder="1" applyAlignment="1">
      <alignment horizontal="left"/>
    </xf>
    <xf numFmtId="0" fontId="7" fillId="5" borderId="20" xfId="0" applyFont="1" applyFill="1" applyBorder="1" applyAlignment="1">
      <alignment horizontal="left"/>
    </xf>
    <xf numFmtId="0" fontId="2" fillId="0" borderId="21" xfId="0" applyFont="1" applyBorder="1" applyAlignment="1">
      <alignment vertical="center" wrapText="1"/>
    </xf>
    <xf numFmtId="0" fontId="7" fillId="11" borderId="20" xfId="0" applyFont="1" applyFill="1" applyBorder="1" applyAlignment="1">
      <alignment horizontal="left"/>
    </xf>
    <xf numFmtId="0" fontId="17" fillId="0" borderId="20" xfId="0" applyFont="1" applyFill="1" applyBorder="1" applyAlignment="1">
      <alignment horizontal="left"/>
    </xf>
    <xf numFmtId="0" fontId="25" fillId="0" borderId="21" xfId="0" applyFont="1" applyFill="1" applyBorder="1" applyAlignment="1">
      <alignment vertical="center" wrapText="1"/>
    </xf>
    <xf numFmtId="0" fontId="17" fillId="11" borderId="20" xfId="0" applyFont="1" applyFill="1" applyBorder="1" applyAlignment="1">
      <alignment horizontal="left"/>
    </xf>
    <xf numFmtId="0" fontId="22" fillId="0" borderId="20" xfId="0" applyFont="1" applyFill="1" applyBorder="1" applyAlignment="1">
      <alignment horizontal="left"/>
    </xf>
    <xf numFmtId="0" fontId="17" fillId="5" borderId="20" xfId="0" applyFont="1" applyFill="1" applyBorder="1" applyAlignment="1">
      <alignment horizontal="left"/>
    </xf>
    <xf numFmtId="0" fontId="2" fillId="0" borderId="23" xfId="0" applyFont="1" applyBorder="1" applyAlignment="1">
      <alignment horizontal="left"/>
    </xf>
    <xf numFmtId="0" fontId="2" fillId="0" borderId="24" xfId="0" applyFont="1" applyBorder="1"/>
    <xf numFmtId="44" fontId="2" fillId="0" borderId="24" xfId="1" applyFont="1" applyBorder="1"/>
    <xf numFmtId="0" fontId="2" fillId="0" borderId="25" xfId="0" applyFont="1" applyBorder="1" applyAlignment="1">
      <alignment wrapText="1"/>
    </xf>
    <xf numFmtId="44" fontId="2" fillId="7" borderId="10" xfId="1" applyFont="1" applyFill="1" applyBorder="1" applyAlignment="1">
      <alignment horizontal="right"/>
    </xf>
    <xf numFmtId="44" fontId="2" fillId="7" borderId="10" xfId="1" applyFont="1" applyFill="1" applyBorder="1" applyAlignment="1"/>
    <xf numFmtId="44" fontId="2" fillId="7" borderId="10" xfId="1" applyFont="1" applyFill="1" applyBorder="1" applyAlignment="1">
      <alignment wrapText="1"/>
    </xf>
    <xf numFmtId="44" fontId="18" fillId="7" borderId="10" xfId="0" applyNumberFormat="1" applyFont="1" applyFill="1" applyBorder="1"/>
    <xf numFmtId="0" fontId="13" fillId="8" borderId="44" xfId="0" applyFont="1" applyFill="1" applyBorder="1" applyAlignment="1">
      <alignment horizontal="center" vertical="center" wrapText="1"/>
    </xf>
    <xf numFmtId="44" fontId="2" fillId="0" borderId="6" xfId="1" applyFont="1" applyBorder="1" applyAlignment="1"/>
    <xf numFmtId="0" fontId="7" fillId="0" borderId="32" xfId="0" applyFont="1" applyBorder="1" applyAlignment="1">
      <alignment horizontal="left" wrapText="1"/>
    </xf>
    <xf numFmtId="44" fontId="2" fillId="0" borderId="6" xfId="1" applyFont="1" applyBorder="1" applyAlignment="1">
      <alignment horizontal="right"/>
    </xf>
    <xf numFmtId="44" fontId="2" fillId="0" borderId="6" xfId="0" applyNumberFormat="1" applyFont="1" applyBorder="1"/>
    <xf numFmtId="44" fontId="7" fillId="11" borderId="6" xfId="1" applyFont="1" applyFill="1" applyBorder="1"/>
    <xf numFmtId="0" fontId="2" fillId="0" borderId="33" xfId="0" applyFont="1" applyBorder="1" applyAlignment="1">
      <alignment horizontal="left" vertical="center" wrapText="1"/>
    </xf>
    <xf numFmtId="0" fontId="12" fillId="8" borderId="24" xfId="0" applyFont="1" applyFill="1" applyBorder="1" applyAlignment="1">
      <alignment horizontal="center" vertical="center" wrapText="1"/>
    </xf>
    <xf numFmtId="0" fontId="13" fillId="8" borderId="38" xfId="0" applyFont="1" applyFill="1" applyBorder="1" applyAlignment="1">
      <alignment horizontal="center" vertical="center" wrapText="1"/>
    </xf>
    <xf numFmtId="0" fontId="22" fillId="0" borderId="24" xfId="0" applyFont="1" applyBorder="1" applyAlignment="1">
      <alignment horizontal="center"/>
    </xf>
    <xf numFmtId="44" fontId="17" fillId="5" borderId="10" xfId="0" applyNumberFormat="1" applyFont="1" applyFill="1" applyBorder="1" applyAlignment="1">
      <alignment horizontal="center" vertical="center"/>
    </xf>
    <xf numFmtId="44" fontId="17" fillId="5" borderId="10" xfId="0" applyNumberFormat="1" applyFont="1" applyFill="1" applyBorder="1" applyAlignment="1">
      <alignment horizontal="right"/>
    </xf>
    <xf numFmtId="44" fontId="22" fillId="5" borderId="24" xfId="0" applyNumberFormat="1" applyFont="1" applyFill="1" applyBorder="1" applyAlignment="1">
      <alignment horizontal="right"/>
    </xf>
    <xf numFmtId="0" fontId="7" fillId="0" borderId="37" xfId="0" applyFont="1" applyBorder="1" applyAlignment="1">
      <alignment horizontal="right" wrapText="1"/>
    </xf>
    <xf numFmtId="0" fontId="7" fillId="0" borderId="50" xfId="0" applyFont="1" applyBorder="1" applyAlignment="1">
      <alignment horizontal="right" wrapText="1"/>
    </xf>
    <xf numFmtId="0" fontId="7" fillId="0" borderId="42" xfId="0" applyFont="1" applyBorder="1" applyAlignment="1">
      <alignment horizontal="right" wrapText="1"/>
    </xf>
    <xf numFmtId="0" fontId="6" fillId="3" borderId="47" xfId="0" applyFont="1" applyFill="1" applyBorder="1" applyAlignment="1">
      <alignment horizontal="center" vertical="center" wrapText="1"/>
    </xf>
    <xf numFmtId="0" fontId="6" fillId="3" borderId="48" xfId="0" applyFont="1" applyFill="1" applyBorder="1" applyAlignment="1">
      <alignment horizontal="center" vertical="center" wrapText="1"/>
    </xf>
    <xf numFmtId="0" fontId="6" fillId="3" borderId="45" xfId="0" applyFont="1" applyFill="1" applyBorder="1" applyAlignment="1">
      <alignment horizontal="center" vertical="center" wrapText="1"/>
    </xf>
    <xf numFmtId="164" fontId="6" fillId="3" borderId="1" xfId="0" applyNumberFormat="1" applyFont="1" applyFill="1" applyBorder="1" applyAlignment="1">
      <alignment horizontal="center" vertical="center" wrapText="1"/>
    </xf>
    <xf numFmtId="164" fontId="6" fillId="3" borderId="3" xfId="0" applyNumberFormat="1" applyFont="1" applyFill="1" applyBorder="1" applyAlignment="1">
      <alignment horizontal="center" vertical="center" wrapText="1"/>
    </xf>
    <xf numFmtId="0" fontId="2" fillId="0" borderId="46" xfId="0" applyFont="1" applyBorder="1"/>
    <xf numFmtId="0" fontId="2" fillId="0" borderId="49" xfId="0" applyFont="1" applyBorder="1"/>
    <xf numFmtId="0" fontId="2" fillId="0" borderId="43" xfId="0" applyFont="1" applyBorder="1"/>
    <xf numFmtId="10" fontId="7" fillId="0" borderId="8" xfId="0" applyNumberFormat="1" applyFont="1" applyBorder="1" applyAlignment="1">
      <alignment horizontal="center" vertical="center"/>
    </xf>
    <xf numFmtId="10" fontId="7" fillId="0" borderId="9" xfId="0" applyNumberFormat="1" applyFont="1" applyBorder="1" applyAlignment="1">
      <alignment horizontal="center" vertical="center"/>
    </xf>
    <xf numFmtId="10" fontId="7" fillId="0" borderId="12" xfId="0" applyNumberFormat="1" applyFont="1" applyBorder="1" applyAlignment="1">
      <alignment horizontal="center" vertical="center"/>
    </xf>
    <xf numFmtId="10" fontId="7" fillId="0" borderId="13" xfId="0" applyNumberFormat="1" applyFont="1" applyBorder="1" applyAlignment="1">
      <alignment horizontal="center" vertical="center"/>
    </xf>
    <xf numFmtId="10" fontId="7" fillId="0" borderId="14" xfId="0" applyNumberFormat="1" applyFont="1" applyBorder="1" applyAlignment="1">
      <alignment horizontal="center" vertical="center"/>
    </xf>
    <xf numFmtId="10" fontId="7" fillId="0" borderId="15" xfId="0" applyNumberFormat="1" applyFont="1" applyBorder="1" applyAlignment="1">
      <alignment horizontal="center" vertical="center"/>
    </xf>
    <xf numFmtId="0" fontId="2" fillId="0" borderId="46" xfId="0" applyFont="1" applyBorder="1" applyAlignment="1">
      <alignment horizontal="left" wrapText="1"/>
    </xf>
    <xf numFmtId="0" fontId="2" fillId="0" borderId="49" xfId="0" applyFont="1" applyBorder="1" applyAlignment="1">
      <alignment horizontal="left" wrapText="1"/>
    </xf>
    <xf numFmtId="0" fontId="2" fillId="0" borderId="43" xfId="0" applyFont="1" applyBorder="1" applyAlignment="1">
      <alignment horizontal="left" wrapText="1"/>
    </xf>
    <xf numFmtId="0" fontId="7" fillId="0" borderId="46" xfId="0" applyFont="1" applyBorder="1" applyAlignment="1">
      <alignment horizontal="right" wrapText="1"/>
    </xf>
    <xf numFmtId="0" fontId="7" fillId="0" borderId="49" xfId="0" applyFont="1" applyBorder="1" applyAlignment="1">
      <alignment horizontal="right" wrapText="1"/>
    </xf>
    <xf numFmtId="0" fontId="7" fillId="0" borderId="43" xfId="0" applyFont="1" applyBorder="1" applyAlignment="1">
      <alignment horizontal="right" wrapText="1"/>
    </xf>
    <xf numFmtId="0" fontId="3" fillId="2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2" fillId="0" borderId="45" xfId="0" applyFont="1" applyBorder="1" applyAlignment="1">
      <alignment horizontal="left" wrapText="1"/>
    </xf>
    <xf numFmtId="0" fontId="6" fillId="3" borderId="2" xfId="0" applyFont="1" applyFill="1" applyBorder="1" applyAlignment="1">
      <alignment horizontal="center" vertical="center" wrapText="1"/>
    </xf>
    <xf numFmtId="0" fontId="2" fillId="0" borderId="47" xfId="0" applyFont="1" applyBorder="1" applyAlignment="1">
      <alignment horizontal="left" wrapText="1"/>
    </xf>
    <xf numFmtId="0" fontId="2" fillId="0" borderId="48" xfId="0" applyFont="1" applyBorder="1" applyAlignment="1">
      <alignment horizontal="left" wrapText="1"/>
    </xf>
    <xf numFmtId="44" fontId="12" fillId="12" borderId="28" xfId="1" applyFont="1" applyFill="1" applyBorder="1" applyAlignment="1">
      <alignment horizontal="center" vertical="center" wrapText="1"/>
    </xf>
    <xf numFmtId="44" fontId="16" fillId="11" borderId="24" xfId="1" applyFont="1" applyFill="1" applyBorder="1"/>
    <xf numFmtId="0" fontId="12" fillId="10" borderId="29" xfId="0" applyFont="1" applyFill="1" applyBorder="1" applyAlignment="1">
      <alignment horizontal="center" vertical="center" wrapText="1"/>
    </xf>
    <xf numFmtId="0" fontId="16" fillId="5" borderId="25" xfId="0" applyFont="1" applyFill="1" applyBorder="1" applyAlignment="1">
      <alignment wrapText="1"/>
    </xf>
    <xf numFmtId="0" fontId="13" fillId="8" borderId="52" xfId="0" applyFont="1" applyFill="1" applyBorder="1" applyAlignment="1">
      <alignment horizontal="center" vertical="center" wrapText="1"/>
    </xf>
    <xf numFmtId="0" fontId="0" fillId="0" borderId="53" xfId="0" applyBorder="1" applyAlignment="1">
      <alignment horizontal="center" vertical="center" wrapText="1"/>
    </xf>
    <xf numFmtId="0" fontId="6" fillId="11" borderId="16" xfId="0" applyFont="1" applyFill="1" applyBorder="1" applyAlignment="1">
      <alignment horizontal="center" vertical="center" wrapText="1"/>
    </xf>
    <xf numFmtId="0" fontId="9" fillId="11" borderId="18" xfId="0" applyFont="1" applyFill="1" applyBorder="1" applyAlignment="1">
      <alignment horizontal="center" vertical="center" wrapText="1"/>
    </xf>
    <xf numFmtId="0" fontId="11" fillId="8" borderId="51" xfId="0" applyFont="1" applyFill="1" applyBorder="1" applyAlignment="1">
      <alignment horizontal="center" vertical="center" wrapText="1"/>
    </xf>
    <xf numFmtId="0" fontId="15" fillId="0" borderId="23" xfId="0" applyFont="1" applyBorder="1" applyAlignment="1">
      <alignment horizontal="center"/>
    </xf>
    <xf numFmtId="0" fontId="12" fillId="8" borderId="45" xfId="0" applyFont="1" applyFill="1" applyBorder="1" applyAlignment="1">
      <alignment horizontal="center" vertical="center" wrapText="1"/>
    </xf>
    <xf numFmtId="0" fontId="16" fillId="0" borderId="42" xfId="0" applyFont="1" applyBorder="1"/>
    <xf numFmtId="0" fontId="12" fillId="8" borderId="8" xfId="0" applyFont="1" applyFill="1" applyBorder="1" applyAlignment="1">
      <alignment horizontal="center" vertical="center" wrapText="1"/>
    </xf>
    <xf numFmtId="0" fontId="16" fillId="0" borderId="14" xfId="0" applyFont="1" applyBorder="1"/>
    <xf numFmtId="0" fontId="12" fillId="9" borderId="28" xfId="0" applyFont="1" applyFill="1" applyBorder="1" applyAlignment="1">
      <alignment horizontal="center" vertical="center" wrapText="1"/>
    </xf>
    <xf numFmtId="0" fontId="16" fillId="4" borderId="24" xfId="0" applyFont="1" applyFill="1" applyBorder="1"/>
    <xf numFmtId="0" fontId="16" fillId="5" borderId="25" xfId="0" applyFont="1" applyFill="1" applyBorder="1"/>
    <xf numFmtId="0" fontId="7" fillId="0" borderId="20" xfId="0" applyFont="1" applyBorder="1" applyAlignment="1">
      <alignment horizontal="right" wrapText="1"/>
    </xf>
    <xf numFmtId="0" fontId="7" fillId="0" borderId="10" xfId="0" applyFont="1" applyBorder="1" applyAlignment="1">
      <alignment horizontal="right" wrapText="1"/>
    </xf>
    <xf numFmtId="0" fontId="7" fillId="0" borderId="20" xfId="0" applyFont="1" applyBorder="1" applyAlignment="1">
      <alignment horizontal="right"/>
    </xf>
    <xf numFmtId="0" fontId="2" fillId="0" borderId="10" xfId="0" applyFont="1" applyBorder="1" applyAlignment="1">
      <alignment horizontal="right"/>
    </xf>
    <xf numFmtId="0" fontId="7" fillId="6" borderId="23" xfId="0" applyFont="1" applyFill="1" applyBorder="1" applyAlignment="1">
      <alignment horizontal="right" wrapText="1"/>
    </xf>
    <xf numFmtId="0" fontId="7" fillId="6" borderId="24" xfId="0" applyFont="1" applyFill="1" applyBorder="1" applyAlignment="1">
      <alignment horizontal="right" wrapText="1"/>
    </xf>
    <xf numFmtId="0" fontId="6" fillId="7" borderId="16" xfId="0" applyFont="1" applyFill="1" applyBorder="1" applyAlignment="1">
      <alignment horizontal="center" vertical="center" wrapText="1"/>
    </xf>
    <xf numFmtId="0" fontId="9" fillId="7" borderId="18" xfId="0" applyFont="1" applyFill="1" applyBorder="1" applyAlignment="1">
      <alignment horizontal="center" vertical="center" wrapText="1"/>
    </xf>
    <xf numFmtId="0" fontId="11" fillId="8" borderId="8" xfId="0" applyFont="1" applyFill="1" applyBorder="1" applyAlignment="1">
      <alignment horizontal="center" vertical="center" wrapText="1"/>
    </xf>
    <xf numFmtId="0" fontId="15" fillId="0" borderId="14" xfId="0" applyFont="1" applyBorder="1"/>
    <xf numFmtId="0" fontId="6" fillId="3" borderId="1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164" fontId="6" fillId="3" borderId="19" xfId="0" applyNumberFormat="1" applyFont="1" applyFill="1" applyBorder="1" applyAlignment="1">
      <alignment horizontal="center" vertical="center" wrapText="1"/>
    </xf>
    <xf numFmtId="164" fontId="6" fillId="3" borderId="9" xfId="0" applyNumberFormat="1" applyFont="1" applyFill="1" applyBorder="1" applyAlignment="1">
      <alignment horizontal="center" vertical="center" wrapText="1"/>
    </xf>
    <xf numFmtId="0" fontId="2" fillId="0" borderId="20" xfId="0" applyFont="1" applyBorder="1"/>
    <xf numFmtId="0" fontId="2" fillId="0" borderId="10" xfId="0" applyFont="1" applyBorder="1"/>
    <xf numFmtId="10" fontId="7" fillId="0" borderId="19" xfId="0" applyNumberFormat="1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2" fillId="0" borderId="20" xfId="0" applyFont="1" applyBorder="1" applyAlignment="1">
      <alignment horizontal="left" wrapText="1"/>
    </xf>
    <xf numFmtId="0" fontId="2" fillId="0" borderId="10" xfId="0" applyFont="1" applyBorder="1" applyAlignment="1">
      <alignment horizontal="left" wrapText="1"/>
    </xf>
    <xf numFmtId="0" fontId="2" fillId="0" borderId="6" xfId="0" applyFont="1" applyBorder="1" applyAlignment="1">
      <alignment horizontal="left" wrapText="1"/>
    </xf>
    <xf numFmtId="0" fontId="7" fillId="0" borderId="9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44" fontId="2" fillId="13" borderId="10" xfId="1" applyFont="1" applyFill="1" applyBorder="1" applyAlignment="1">
      <alignment horizontal="right"/>
    </xf>
    <xf numFmtId="44" fontId="2" fillId="13" borderId="10" xfId="1" applyFont="1" applyFill="1" applyBorder="1" applyAlignment="1">
      <alignment wrapText="1"/>
    </xf>
    <xf numFmtId="44" fontId="2" fillId="13" borderId="10" xfId="1" applyFont="1" applyFill="1" applyBorder="1" applyAlignment="1">
      <alignment horizontal="left"/>
    </xf>
    <xf numFmtId="0" fontId="18" fillId="0" borderId="21" xfId="0" applyFont="1" applyFill="1" applyBorder="1" applyAlignment="1">
      <alignment horizontal="left" vertical="center" wrapText="1"/>
    </xf>
    <xf numFmtId="0" fontId="25" fillId="0" borderId="21" xfId="0" applyFont="1" applyFill="1" applyBorder="1" applyAlignment="1">
      <alignment horizontal="left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F8290B-CF4E-4B91-A802-2C0A24F812BD}">
  <dimension ref="A1:S92"/>
  <sheetViews>
    <sheetView tabSelected="1" zoomScale="60" zoomScaleNormal="60" workbookViewId="0">
      <selection activeCell="G5" sqref="G5"/>
    </sheetView>
  </sheetViews>
  <sheetFormatPr defaultColWidth="11.85546875" defaultRowHeight="15" x14ac:dyDescent="0.2"/>
  <cols>
    <col min="1" max="1" width="82.28515625" style="75" customWidth="1"/>
    <col min="2" max="2" width="43.140625" style="1" customWidth="1"/>
    <col min="3" max="3" width="33.28515625" style="1" customWidth="1"/>
    <col min="4" max="4" width="31.140625" style="1" customWidth="1"/>
    <col min="5" max="5" width="27.85546875" style="1" customWidth="1"/>
    <col min="6" max="6" width="26.7109375" style="1" customWidth="1"/>
    <col min="7" max="7" width="62.85546875" style="1" bestFit="1" customWidth="1"/>
    <col min="8" max="8" width="14" style="1" customWidth="1"/>
    <col min="9" max="9" width="40.7109375" style="1" customWidth="1"/>
    <col min="10" max="10" width="40.7109375" style="74" customWidth="1"/>
    <col min="11" max="11" width="62.7109375" style="47" customWidth="1"/>
    <col min="12" max="12" width="35.5703125" style="1" customWidth="1"/>
    <col min="13" max="13" width="20.28515625" style="1" customWidth="1"/>
    <col min="14" max="15" width="11.85546875" style="1"/>
    <col min="16" max="16" width="26" style="74" customWidth="1"/>
    <col min="17" max="18" width="11.85546875" style="1"/>
    <col min="19" max="19" width="17.7109375" style="74" bestFit="1" customWidth="1"/>
    <col min="20" max="16384" width="11.85546875" style="1"/>
  </cols>
  <sheetData>
    <row r="1" spans="1:19" ht="39.950000000000003" customHeight="1" thickBot="1" x14ac:dyDescent="0.25"/>
    <row r="2" spans="1:19" ht="54" customHeight="1" thickBot="1" x14ac:dyDescent="0.25">
      <c r="A2" s="166" t="s">
        <v>81</v>
      </c>
      <c r="B2" s="167"/>
      <c r="C2" s="167"/>
      <c r="D2" s="167"/>
      <c r="E2" s="167"/>
      <c r="F2" s="167"/>
      <c r="G2" s="167"/>
      <c r="H2" s="167"/>
      <c r="I2" s="167"/>
      <c r="J2" s="167"/>
      <c r="K2" s="168"/>
    </row>
    <row r="3" spans="1:19" ht="39.950000000000003" customHeight="1" thickBot="1" x14ac:dyDescent="0.25">
      <c r="A3" s="169"/>
      <c r="B3" s="170"/>
      <c r="C3" s="2"/>
      <c r="D3" s="2"/>
      <c r="E3" s="2"/>
      <c r="F3" s="2"/>
      <c r="G3" s="2"/>
      <c r="H3" s="2"/>
      <c r="I3" s="2"/>
    </row>
    <row r="4" spans="1:19" ht="54.95" customHeight="1" thickBot="1" x14ac:dyDescent="0.25">
      <c r="A4" s="171" t="s">
        <v>0</v>
      </c>
      <c r="B4" s="174"/>
      <c r="C4" s="172"/>
      <c r="D4" s="80" t="s">
        <v>59</v>
      </c>
      <c r="E4" s="149" t="s">
        <v>2</v>
      </c>
      <c r="F4" s="150"/>
      <c r="K4" s="1"/>
      <c r="M4" s="74"/>
      <c r="P4" s="1"/>
      <c r="S4" s="1"/>
    </row>
    <row r="5" spans="1:19" ht="45" customHeight="1" x14ac:dyDescent="0.2">
      <c r="A5" s="175" t="s">
        <v>74</v>
      </c>
      <c r="B5" s="176"/>
      <c r="C5" s="173"/>
      <c r="D5" s="107">
        <v>689652</v>
      </c>
      <c r="E5" s="154">
        <v>0.77980000000000005</v>
      </c>
      <c r="F5" s="155"/>
      <c r="K5" s="1"/>
      <c r="M5" s="74"/>
      <c r="P5" s="1"/>
      <c r="S5" s="1"/>
    </row>
    <row r="6" spans="1:19" ht="45" customHeight="1" x14ac:dyDescent="0.2">
      <c r="A6" s="151" t="s">
        <v>60</v>
      </c>
      <c r="B6" s="152"/>
      <c r="C6" s="153"/>
      <c r="D6" s="108">
        <v>100775</v>
      </c>
      <c r="E6" s="156"/>
      <c r="F6" s="157"/>
      <c r="K6" s="1"/>
      <c r="M6" s="74"/>
      <c r="P6" s="1"/>
      <c r="S6" s="1"/>
    </row>
    <row r="7" spans="1:19" ht="45" customHeight="1" x14ac:dyDescent="0.2">
      <c r="A7" s="151" t="s">
        <v>5</v>
      </c>
      <c r="B7" s="152"/>
      <c r="C7" s="153"/>
      <c r="D7" s="108">
        <v>15000</v>
      </c>
      <c r="E7" s="156"/>
      <c r="F7" s="157"/>
      <c r="K7" s="1"/>
      <c r="M7" s="74"/>
      <c r="P7" s="1"/>
      <c r="S7" s="1"/>
    </row>
    <row r="8" spans="1:19" ht="45" customHeight="1" thickBot="1" x14ac:dyDescent="0.25">
      <c r="A8" s="143" t="s">
        <v>6</v>
      </c>
      <c r="B8" s="144"/>
      <c r="C8" s="145"/>
      <c r="D8" s="9">
        <f>SUM(D5:D7)</f>
        <v>805427</v>
      </c>
      <c r="E8" s="158"/>
      <c r="F8" s="159"/>
      <c r="K8" s="1"/>
      <c r="M8" s="74"/>
      <c r="P8" s="1"/>
      <c r="S8" s="1"/>
    </row>
    <row r="9" spans="1:19" ht="54.95" customHeight="1" thickBot="1" x14ac:dyDescent="0.3">
      <c r="A9" s="146" t="s">
        <v>7</v>
      </c>
      <c r="B9" s="147"/>
      <c r="C9" s="148"/>
      <c r="D9" s="7"/>
      <c r="E9" s="149" t="s">
        <v>2</v>
      </c>
      <c r="F9" s="150"/>
      <c r="K9" s="1"/>
      <c r="M9" s="74"/>
      <c r="P9" s="1"/>
      <c r="S9" s="1"/>
    </row>
    <row r="10" spans="1:19" ht="45" customHeight="1" x14ac:dyDescent="0.2">
      <c r="A10" s="151" t="s">
        <v>8</v>
      </c>
      <c r="B10" s="152"/>
      <c r="C10" s="153"/>
      <c r="D10" s="8">
        <v>186249</v>
      </c>
      <c r="E10" s="154">
        <v>0.22020000000000001</v>
      </c>
      <c r="F10" s="155"/>
      <c r="K10" s="1"/>
      <c r="M10" s="74"/>
      <c r="P10" s="1"/>
      <c r="S10" s="1"/>
    </row>
    <row r="11" spans="1:19" ht="45" customHeight="1" x14ac:dyDescent="0.2">
      <c r="A11" s="160" t="s">
        <v>9</v>
      </c>
      <c r="B11" s="161"/>
      <c r="C11" s="162"/>
      <c r="D11" s="8">
        <v>41320</v>
      </c>
      <c r="E11" s="156"/>
      <c r="F11" s="157"/>
      <c r="K11" s="1"/>
      <c r="M11" s="74"/>
      <c r="P11" s="1"/>
      <c r="S11" s="1"/>
    </row>
    <row r="12" spans="1:19" ht="45" customHeight="1" thickBot="1" x14ac:dyDescent="0.25">
      <c r="A12" s="163" t="s">
        <v>11</v>
      </c>
      <c r="B12" s="164"/>
      <c r="C12" s="165"/>
      <c r="D12" s="9">
        <f>SUM(D10:D11)</f>
        <v>227569</v>
      </c>
      <c r="E12" s="158"/>
      <c r="F12" s="159"/>
      <c r="K12" s="1"/>
      <c r="M12" s="74"/>
      <c r="P12" s="1"/>
      <c r="S12" s="1"/>
    </row>
    <row r="13" spans="1:19" ht="45" customHeight="1" thickBot="1" x14ac:dyDescent="0.25">
      <c r="A13" s="143" t="s">
        <v>12</v>
      </c>
      <c r="B13" s="144"/>
      <c r="C13" s="145"/>
      <c r="D13" s="12">
        <f>D8+D12</f>
        <v>1032996</v>
      </c>
      <c r="E13" s="47"/>
      <c r="K13" s="1"/>
      <c r="M13" s="74"/>
      <c r="P13" s="1"/>
      <c r="S13" s="1"/>
    </row>
    <row r="14" spans="1:19" ht="39.950000000000003" customHeight="1" thickBot="1" x14ac:dyDescent="0.25">
      <c r="A14" s="77"/>
      <c r="B14" s="47"/>
      <c r="C14" s="48"/>
      <c r="D14" s="48"/>
      <c r="E14" s="48"/>
      <c r="F14" s="48"/>
      <c r="G14" s="48"/>
      <c r="H14" s="48"/>
      <c r="I14" s="14"/>
      <c r="J14" s="82"/>
      <c r="K14" s="94" t="s">
        <v>10</v>
      </c>
    </row>
    <row r="15" spans="1:19" ht="39.950000000000003" customHeight="1" thickBot="1" x14ac:dyDescent="0.25">
      <c r="A15" s="183" t="s">
        <v>75</v>
      </c>
      <c r="B15" s="184"/>
      <c r="C15" s="13"/>
      <c r="D15" s="14"/>
      <c r="E15" s="14"/>
      <c r="F15" s="15"/>
      <c r="G15" s="15"/>
      <c r="H15" s="15"/>
      <c r="I15" s="15"/>
      <c r="J15" s="81"/>
      <c r="K15" s="93"/>
    </row>
    <row r="16" spans="1:19" ht="39.950000000000003" customHeight="1" x14ac:dyDescent="0.2">
      <c r="A16" s="185" t="s">
        <v>16</v>
      </c>
      <c r="B16" s="109" t="s">
        <v>17</v>
      </c>
      <c r="C16" s="109" t="s">
        <v>18</v>
      </c>
      <c r="D16" s="109" t="s">
        <v>19</v>
      </c>
      <c r="E16" s="109" t="s">
        <v>20</v>
      </c>
      <c r="F16" s="109" t="s">
        <v>21</v>
      </c>
      <c r="G16" s="130" t="s">
        <v>22</v>
      </c>
      <c r="H16" s="181"/>
      <c r="I16" s="187" t="s">
        <v>23</v>
      </c>
      <c r="J16" s="177" t="s">
        <v>71</v>
      </c>
      <c r="K16" s="179" t="s">
        <v>25</v>
      </c>
    </row>
    <row r="17" spans="1:19" ht="128.25" customHeight="1" thickBot="1" x14ac:dyDescent="0.25">
      <c r="A17" s="186"/>
      <c r="B17" s="137" t="s">
        <v>26</v>
      </c>
      <c r="C17" s="137" t="s">
        <v>27</v>
      </c>
      <c r="D17" s="137" t="s">
        <v>28</v>
      </c>
      <c r="E17" s="137" t="s">
        <v>29</v>
      </c>
      <c r="F17" s="137" t="s">
        <v>30</v>
      </c>
      <c r="G17" s="138" t="s">
        <v>31</v>
      </c>
      <c r="H17" s="182"/>
      <c r="I17" s="188"/>
      <c r="J17" s="178"/>
      <c r="K17" s="180"/>
    </row>
    <row r="18" spans="1:19" s="86" customFormat="1" ht="52.5" customHeight="1" x14ac:dyDescent="0.2">
      <c r="A18" s="132" t="s">
        <v>79</v>
      </c>
      <c r="B18" s="133">
        <v>95000</v>
      </c>
      <c r="C18" s="133">
        <v>0</v>
      </c>
      <c r="D18" s="133">
        <v>23750</v>
      </c>
      <c r="E18" s="133">
        <v>0</v>
      </c>
      <c r="F18" s="133">
        <v>0</v>
      </c>
      <c r="G18" s="131">
        <v>0</v>
      </c>
      <c r="H18" s="131"/>
      <c r="I18" s="134">
        <f t="shared" ref="I18:I27" si="0">SUM(B18:G18)</f>
        <v>118750</v>
      </c>
      <c r="J18" s="135">
        <v>118750</v>
      </c>
      <c r="K18" s="136"/>
      <c r="P18" s="87"/>
      <c r="S18" s="87"/>
    </row>
    <row r="19" spans="1:19" s="86" customFormat="1" ht="50.1" customHeight="1" x14ac:dyDescent="0.2">
      <c r="A19" s="76" t="s">
        <v>40</v>
      </c>
      <c r="B19" s="72">
        <v>28671.72</v>
      </c>
      <c r="C19" s="71">
        <v>0</v>
      </c>
      <c r="D19" s="72">
        <v>7167.93</v>
      </c>
      <c r="E19" s="71">
        <v>0</v>
      </c>
      <c r="F19" s="71">
        <v>0</v>
      </c>
      <c r="G19" s="70">
        <v>0</v>
      </c>
      <c r="H19" s="70"/>
      <c r="I19" s="73">
        <f t="shared" si="0"/>
        <v>35839.65</v>
      </c>
      <c r="J19" s="88">
        <v>26880</v>
      </c>
      <c r="K19" s="110" t="s">
        <v>64</v>
      </c>
      <c r="P19" s="87"/>
      <c r="S19" s="87"/>
    </row>
    <row r="20" spans="1:19" s="86" customFormat="1" ht="50.1" customHeight="1" x14ac:dyDescent="0.2">
      <c r="A20" s="76" t="s">
        <v>52</v>
      </c>
      <c r="B20" s="71">
        <v>0</v>
      </c>
      <c r="C20" s="71">
        <v>0</v>
      </c>
      <c r="D20" s="71">
        <v>0</v>
      </c>
      <c r="E20" s="71">
        <v>3000</v>
      </c>
      <c r="F20" s="126">
        <v>7000</v>
      </c>
      <c r="G20" s="70">
        <v>0</v>
      </c>
      <c r="H20" s="70"/>
      <c r="I20" s="73">
        <f t="shared" si="0"/>
        <v>10000</v>
      </c>
      <c r="J20" s="88">
        <v>7000</v>
      </c>
      <c r="K20" s="110" t="s">
        <v>65</v>
      </c>
      <c r="P20" s="87"/>
      <c r="S20" s="87"/>
    </row>
    <row r="21" spans="1:19" s="86" customFormat="1" ht="50.1" customHeight="1" x14ac:dyDescent="0.2">
      <c r="A21" s="78" t="s">
        <v>53</v>
      </c>
      <c r="B21" s="71">
        <v>0</v>
      </c>
      <c r="C21" s="71">
        <v>0</v>
      </c>
      <c r="D21" s="71">
        <v>0</v>
      </c>
      <c r="E21" s="71">
        <v>75000</v>
      </c>
      <c r="F21" s="71">
        <v>125000</v>
      </c>
      <c r="G21" s="70">
        <v>0</v>
      </c>
      <c r="H21" s="70"/>
      <c r="I21" s="73">
        <f t="shared" si="0"/>
        <v>200000</v>
      </c>
      <c r="J21" s="88">
        <v>10000</v>
      </c>
      <c r="K21" s="110" t="s">
        <v>80</v>
      </c>
      <c r="P21" s="87"/>
      <c r="S21" s="87"/>
    </row>
    <row r="22" spans="1:19" s="86" customFormat="1" ht="50.1" customHeight="1" x14ac:dyDescent="0.2">
      <c r="A22" s="78" t="s">
        <v>82</v>
      </c>
      <c r="B22" s="72">
        <v>21282</v>
      </c>
      <c r="C22" s="72">
        <v>10000</v>
      </c>
      <c r="D22" s="72">
        <v>5320</v>
      </c>
      <c r="E22" s="71">
        <v>46000</v>
      </c>
      <c r="F22" s="71">
        <v>8000</v>
      </c>
      <c r="G22" s="70">
        <v>0</v>
      </c>
      <c r="H22" s="70"/>
      <c r="I22" s="73">
        <f t="shared" si="0"/>
        <v>90602</v>
      </c>
      <c r="J22" s="88">
        <v>0</v>
      </c>
      <c r="K22" s="110" t="s">
        <v>66</v>
      </c>
      <c r="P22" s="87"/>
      <c r="S22" s="87"/>
    </row>
    <row r="23" spans="1:19" s="86" customFormat="1" ht="50.1" customHeight="1" x14ac:dyDescent="0.2">
      <c r="A23" s="76" t="s">
        <v>54</v>
      </c>
      <c r="B23" s="224">
        <v>30000</v>
      </c>
      <c r="C23" s="126">
        <v>60000</v>
      </c>
      <c r="D23" s="71">
        <v>22500</v>
      </c>
      <c r="E23" s="71">
        <v>42500</v>
      </c>
      <c r="F23" s="126">
        <v>20000</v>
      </c>
      <c r="G23" s="70">
        <v>10000</v>
      </c>
      <c r="H23" s="70"/>
      <c r="I23" s="70">
        <f t="shared" si="0"/>
        <v>185000</v>
      </c>
      <c r="J23" s="88">
        <v>135000</v>
      </c>
      <c r="K23" s="110" t="s">
        <v>83</v>
      </c>
      <c r="P23" s="87"/>
      <c r="S23" s="87"/>
    </row>
    <row r="24" spans="1:19" s="87" customFormat="1" ht="50.1" customHeight="1" x14ac:dyDescent="0.2">
      <c r="A24" s="111" t="s">
        <v>55</v>
      </c>
      <c r="B24" s="70">
        <v>20000</v>
      </c>
      <c r="C24" s="70">
        <v>40000</v>
      </c>
      <c r="D24" s="70">
        <v>15000</v>
      </c>
      <c r="E24" s="70">
        <v>45000</v>
      </c>
      <c r="F24" s="127">
        <v>25000</v>
      </c>
      <c r="G24" s="70">
        <v>15000</v>
      </c>
      <c r="H24" s="70"/>
      <c r="I24" s="70">
        <f t="shared" si="0"/>
        <v>160000</v>
      </c>
      <c r="J24" s="88">
        <v>135000</v>
      </c>
      <c r="K24" s="112" t="s">
        <v>65</v>
      </c>
    </row>
    <row r="25" spans="1:19" s="87" customFormat="1" ht="50.1" customHeight="1" x14ac:dyDescent="0.2">
      <c r="A25" s="113" t="s">
        <v>56</v>
      </c>
      <c r="B25" s="70">
        <v>25000</v>
      </c>
      <c r="C25" s="70">
        <v>10000</v>
      </c>
      <c r="D25" s="70">
        <v>0</v>
      </c>
      <c r="E25" s="70">
        <v>30000</v>
      </c>
      <c r="F25" s="127">
        <v>110000</v>
      </c>
      <c r="G25" s="127">
        <v>15000</v>
      </c>
      <c r="H25" s="70"/>
      <c r="I25" s="70">
        <f t="shared" si="0"/>
        <v>190000</v>
      </c>
      <c r="J25" s="88">
        <v>65000</v>
      </c>
      <c r="K25" s="112" t="s">
        <v>78</v>
      </c>
    </row>
    <row r="26" spans="1:19" s="87" customFormat="1" ht="62.25" customHeight="1" x14ac:dyDescent="0.2">
      <c r="A26" s="113" t="s">
        <v>58</v>
      </c>
      <c r="B26" s="128">
        <v>89872</v>
      </c>
      <c r="C26" s="128">
        <v>127250</v>
      </c>
      <c r="D26" s="225">
        <v>23150</v>
      </c>
      <c r="E26" s="28">
        <v>8000</v>
      </c>
      <c r="F26" s="128">
        <v>5000</v>
      </c>
      <c r="G26" s="70">
        <v>0</v>
      </c>
      <c r="H26" s="70"/>
      <c r="I26" s="70">
        <f t="shared" si="0"/>
        <v>253272</v>
      </c>
      <c r="J26" s="88">
        <v>202022</v>
      </c>
      <c r="K26" s="112" t="s">
        <v>84</v>
      </c>
    </row>
    <row r="27" spans="1:19" s="86" customFormat="1" ht="50.1" customHeight="1" x14ac:dyDescent="0.2">
      <c r="A27" s="114"/>
      <c r="B27" s="91">
        <f t="shared" ref="B27:G27" si="1">SUM(B18:B26)</f>
        <v>309825.71999999997</v>
      </c>
      <c r="C27" s="91">
        <f t="shared" si="1"/>
        <v>247250</v>
      </c>
      <c r="D27" s="91">
        <f t="shared" si="1"/>
        <v>96887.93</v>
      </c>
      <c r="E27" s="91">
        <f t="shared" si="1"/>
        <v>249500</v>
      </c>
      <c r="F27" s="91">
        <f t="shared" si="1"/>
        <v>300000</v>
      </c>
      <c r="G27" s="91">
        <f t="shared" si="1"/>
        <v>40000</v>
      </c>
      <c r="H27" s="91"/>
      <c r="I27" s="91">
        <f t="shared" si="0"/>
        <v>1243463.6499999999</v>
      </c>
      <c r="J27" s="92">
        <f>SUM(J18:J26)</f>
        <v>699652</v>
      </c>
      <c r="K27" s="110"/>
      <c r="L27" s="87"/>
      <c r="M27" s="87"/>
      <c r="N27" s="87"/>
      <c r="O27" s="87"/>
      <c r="P27" s="87"/>
      <c r="Q27" s="87"/>
      <c r="R27" s="87"/>
      <c r="S27" s="87"/>
    </row>
    <row r="28" spans="1:19" s="86" customFormat="1" ht="30" customHeight="1" x14ac:dyDescent="0.2">
      <c r="A28" s="116" t="s">
        <v>62</v>
      </c>
      <c r="B28" s="84"/>
      <c r="C28" s="84"/>
      <c r="D28" s="84"/>
      <c r="E28" s="84"/>
      <c r="F28" s="84"/>
      <c r="G28" s="84"/>
      <c r="H28" s="90" t="s">
        <v>61</v>
      </c>
      <c r="I28" s="90">
        <v>1243463.6499999999</v>
      </c>
      <c r="J28" s="79">
        <v>689652</v>
      </c>
      <c r="K28" s="110"/>
      <c r="L28" s="87"/>
      <c r="M28" s="87"/>
      <c r="N28" s="87"/>
      <c r="O28" s="87"/>
      <c r="P28" s="87"/>
      <c r="Q28" s="87"/>
      <c r="R28" s="87"/>
      <c r="S28" s="87"/>
    </row>
    <row r="29" spans="1:19" s="97" customFormat="1" ht="50.1" customHeight="1" x14ac:dyDescent="0.2">
      <c r="A29" s="117" t="s">
        <v>60</v>
      </c>
      <c r="B29" s="83"/>
      <c r="C29" s="106"/>
      <c r="D29" s="106"/>
      <c r="E29" s="106"/>
      <c r="F29" s="129">
        <v>180000</v>
      </c>
      <c r="G29" s="83"/>
      <c r="H29" s="83"/>
      <c r="I29" s="89">
        <v>180000</v>
      </c>
      <c r="J29" s="103">
        <v>100775</v>
      </c>
      <c r="K29" s="227" t="s">
        <v>67</v>
      </c>
      <c r="L29" s="96"/>
      <c r="M29" s="96"/>
      <c r="N29" s="96"/>
      <c r="O29" s="96"/>
      <c r="P29" s="96"/>
      <c r="Q29" s="96"/>
      <c r="R29" s="96"/>
    </row>
    <row r="30" spans="1:19" s="97" customFormat="1" ht="50.1" customHeight="1" x14ac:dyDescent="0.2">
      <c r="A30" s="117" t="s">
        <v>5</v>
      </c>
      <c r="B30" s="83"/>
      <c r="C30" s="106"/>
      <c r="D30" s="106"/>
      <c r="E30" s="106"/>
      <c r="F30" s="129">
        <v>50000</v>
      </c>
      <c r="G30" s="83"/>
      <c r="H30" s="83"/>
      <c r="I30" s="89">
        <v>50000</v>
      </c>
      <c r="J30" s="103">
        <v>15000</v>
      </c>
      <c r="K30" s="227" t="s">
        <v>68</v>
      </c>
      <c r="L30" s="96"/>
      <c r="M30" s="96"/>
      <c r="N30" s="96"/>
      <c r="O30" s="96"/>
      <c r="P30" s="96"/>
      <c r="Q30" s="96"/>
      <c r="R30" s="96"/>
    </row>
    <row r="31" spans="1:19" s="97" customFormat="1" ht="30" customHeight="1" x14ac:dyDescent="0.2">
      <c r="A31" s="117"/>
      <c r="B31" s="83"/>
      <c r="C31" s="83"/>
      <c r="D31" s="83"/>
      <c r="E31" s="83"/>
      <c r="F31" s="83"/>
      <c r="G31" s="83"/>
      <c r="H31" s="90" t="s">
        <v>61</v>
      </c>
      <c r="I31" s="99">
        <f>SUM(I29:I30)</f>
        <v>230000</v>
      </c>
      <c r="J31" s="100">
        <f>SUM(J29:J30)</f>
        <v>115775</v>
      </c>
      <c r="K31" s="228"/>
      <c r="L31" s="96"/>
      <c r="M31" s="96"/>
      <c r="N31" s="96"/>
      <c r="O31" s="96"/>
      <c r="P31" s="96"/>
      <c r="Q31" s="96"/>
      <c r="R31" s="96"/>
    </row>
    <row r="32" spans="1:19" s="97" customFormat="1" ht="30" customHeight="1" x14ac:dyDescent="0.2">
      <c r="A32" s="119" t="s">
        <v>63</v>
      </c>
      <c r="B32" s="83"/>
      <c r="C32" s="83"/>
      <c r="D32" s="83"/>
      <c r="E32" s="83"/>
      <c r="F32" s="83"/>
      <c r="G32" s="83"/>
      <c r="H32" s="83"/>
      <c r="I32" s="85"/>
      <c r="J32" s="103"/>
      <c r="K32" s="228"/>
      <c r="L32" s="96"/>
      <c r="M32" s="96"/>
      <c r="N32" s="96"/>
      <c r="O32" s="96"/>
      <c r="P32" s="96"/>
      <c r="Q32" s="96"/>
      <c r="R32" s="96"/>
    </row>
    <row r="33" spans="1:19" s="97" customFormat="1" ht="50.1" customHeight="1" x14ac:dyDescent="0.2">
      <c r="A33" s="78" t="s">
        <v>57</v>
      </c>
      <c r="B33" s="127">
        <v>152000</v>
      </c>
      <c r="C33" s="62">
        <v>0</v>
      </c>
      <c r="D33" s="226">
        <v>40000</v>
      </c>
      <c r="E33" s="62">
        <v>0</v>
      </c>
      <c r="F33" s="62">
        <v>0</v>
      </c>
      <c r="G33" s="102">
        <v>0</v>
      </c>
      <c r="H33" s="102"/>
      <c r="I33" s="102">
        <f>SUM(B33:H33)</f>
        <v>192000</v>
      </c>
      <c r="J33" s="88">
        <v>186249</v>
      </c>
      <c r="K33" s="110" t="s">
        <v>76</v>
      </c>
      <c r="L33" s="96"/>
      <c r="M33" s="96"/>
      <c r="N33" s="96"/>
      <c r="O33" s="96"/>
      <c r="P33" s="96"/>
      <c r="Q33" s="96"/>
      <c r="R33" s="96"/>
    </row>
    <row r="34" spans="1:19" s="97" customFormat="1" ht="50.1" customHeight="1" x14ac:dyDescent="0.2">
      <c r="A34" s="78" t="s">
        <v>9</v>
      </c>
      <c r="B34" s="102">
        <v>0</v>
      </c>
      <c r="C34" s="102">
        <v>0</v>
      </c>
      <c r="D34" s="102">
        <v>0</v>
      </c>
      <c r="E34" s="102">
        <v>0</v>
      </c>
      <c r="F34" s="101">
        <v>0</v>
      </c>
      <c r="G34" s="102">
        <v>0</v>
      </c>
      <c r="H34" s="102"/>
      <c r="I34" s="102">
        <v>41320</v>
      </c>
      <c r="J34" s="88">
        <v>41320</v>
      </c>
      <c r="K34" s="115"/>
      <c r="L34" s="96"/>
      <c r="M34" s="96"/>
      <c r="N34" s="96"/>
      <c r="O34" s="96"/>
      <c r="P34" s="96"/>
      <c r="Q34" s="96"/>
      <c r="R34" s="96"/>
    </row>
    <row r="35" spans="1:19" s="97" customFormat="1" ht="30" customHeight="1" x14ac:dyDescent="0.2">
      <c r="A35" s="120"/>
      <c r="B35" s="83"/>
      <c r="C35" s="83"/>
      <c r="D35" s="83"/>
      <c r="E35" s="83"/>
      <c r="F35" s="83"/>
      <c r="G35" s="83"/>
      <c r="H35" s="90" t="s">
        <v>61</v>
      </c>
      <c r="I35" s="99">
        <f>SUM(I33:I34)</f>
        <v>233320</v>
      </c>
      <c r="J35" s="100">
        <f>SUM(J33:J34)</f>
        <v>227569</v>
      </c>
      <c r="K35" s="118"/>
      <c r="L35" s="96"/>
      <c r="M35" s="96"/>
      <c r="N35" s="96"/>
      <c r="O35" s="96"/>
      <c r="P35" s="96"/>
      <c r="Q35" s="96"/>
      <c r="R35" s="96"/>
    </row>
    <row r="36" spans="1:19" s="97" customFormat="1" ht="50.1" customHeight="1" x14ac:dyDescent="0.2">
      <c r="A36" s="120"/>
      <c r="B36" s="83"/>
      <c r="C36" s="83"/>
      <c r="D36" s="83"/>
      <c r="E36" s="83"/>
      <c r="F36" s="83"/>
      <c r="G36" s="83"/>
      <c r="H36" s="83"/>
      <c r="I36" s="140" t="s">
        <v>70</v>
      </c>
      <c r="J36" s="105" t="s">
        <v>73</v>
      </c>
      <c r="K36" s="118"/>
      <c r="L36" s="96"/>
      <c r="M36" s="96"/>
      <c r="N36" s="96"/>
      <c r="O36" s="96"/>
      <c r="P36" s="96"/>
      <c r="Q36" s="96"/>
      <c r="R36" s="96"/>
    </row>
    <row r="37" spans="1:19" s="97" customFormat="1" ht="50.1" customHeight="1" x14ac:dyDescent="0.2">
      <c r="A37" s="121"/>
      <c r="B37" s="104">
        <f>SUM(B27:B35)</f>
        <v>461825.72</v>
      </c>
      <c r="C37" s="104">
        <f>SUM(C27:C35)</f>
        <v>247250</v>
      </c>
      <c r="D37" s="104">
        <f>SUM(D27:D35)</f>
        <v>136887.93</v>
      </c>
      <c r="E37" s="104">
        <f>SUM(E27:E35)</f>
        <v>249500</v>
      </c>
      <c r="F37" s="104">
        <f>SUM(F27:F36)</f>
        <v>530000</v>
      </c>
      <c r="G37" s="104">
        <f>SUM(G27:G35)</f>
        <v>40000</v>
      </c>
      <c r="H37" s="104"/>
      <c r="I37" s="141">
        <f>I28+I31+I35</f>
        <v>1706783.65</v>
      </c>
      <c r="J37" s="103">
        <f>J28+J31+J35</f>
        <v>1032996</v>
      </c>
      <c r="K37" s="118"/>
      <c r="L37" s="96"/>
      <c r="M37" s="96"/>
      <c r="N37" s="96"/>
      <c r="O37" s="96"/>
      <c r="P37" s="96"/>
      <c r="Q37" s="96"/>
      <c r="R37" s="96"/>
      <c r="S37" s="96"/>
    </row>
    <row r="38" spans="1:19" ht="50.1" customHeight="1" thickBot="1" x14ac:dyDescent="0.25">
      <c r="A38" s="122"/>
      <c r="B38" s="123"/>
      <c r="C38" s="123"/>
      <c r="D38" s="123"/>
      <c r="E38" s="123"/>
      <c r="F38" s="123"/>
      <c r="G38" s="123"/>
      <c r="H38" s="139"/>
      <c r="I38" s="142" t="s">
        <v>77</v>
      </c>
      <c r="J38" s="124"/>
      <c r="K38" s="125"/>
    </row>
    <row r="39" spans="1:19" x14ac:dyDescent="0.2">
      <c r="G39" s="86"/>
      <c r="H39" s="86"/>
      <c r="I39" s="86"/>
      <c r="J39" s="87"/>
      <c r="K39" s="95"/>
      <c r="L39" s="86"/>
    </row>
    <row r="40" spans="1:19" s="86" customFormat="1" x14ac:dyDescent="0.2">
      <c r="A40" s="98"/>
      <c r="I40" s="95" t="s">
        <v>69</v>
      </c>
      <c r="N40" s="87"/>
      <c r="Q40" s="87"/>
    </row>
    <row r="41" spans="1:19" s="86" customFormat="1" x14ac:dyDescent="0.2">
      <c r="A41" s="98"/>
      <c r="I41" s="95"/>
      <c r="N41" s="87"/>
      <c r="Q41" s="87"/>
    </row>
    <row r="42" spans="1:19" s="86" customFormat="1" x14ac:dyDescent="0.2">
      <c r="A42" s="98"/>
      <c r="I42" s="95"/>
      <c r="N42" s="87"/>
      <c r="Q42" s="87"/>
    </row>
    <row r="43" spans="1:19" s="86" customFormat="1" x14ac:dyDescent="0.2">
      <c r="A43" s="98"/>
      <c r="J43" s="87" t="s">
        <v>10</v>
      </c>
      <c r="K43" s="95"/>
      <c r="P43" s="87"/>
      <c r="S43" s="87"/>
    </row>
    <row r="44" spans="1:19" s="86" customFormat="1" x14ac:dyDescent="0.2">
      <c r="A44" s="98"/>
      <c r="J44" s="87"/>
      <c r="K44" s="95"/>
      <c r="P44" s="87"/>
      <c r="S44" s="87"/>
    </row>
    <row r="45" spans="1:19" s="86" customFormat="1" x14ac:dyDescent="0.2">
      <c r="A45" s="98"/>
      <c r="J45" s="87"/>
      <c r="K45" s="95"/>
      <c r="P45" s="87"/>
      <c r="S45" s="87"/>
    </row>
    <row r="46" spans="1:19" s="86" customFormat="1" x14ac:dyDescent="0.2">
      <c r="A46" s="98"/>
      <c r="J46" s="87"/>
      <c r="K46" s="95"/>
      <c r="P46" s="87"/>
      <c r="S46" s="87"/>
    </row>
    <row r="47" spans="1:19" s="86" customFormat="1" x14ac:dyDescent="0.2">
      <c r="A47" s="98"/>
      <c r="J47" s="87"/>
      <c r="K47" s="95"/>
      <c r="P47" s="87"/>
      <c r="S47" s="87"/>
    </row>
    <row r="48" spans="1:19" s="86" customFormat="1" x14ac:dyDescent="0.2">
      <c r="A48" s="98"/>
      <c r="J48" s="87"/>
      <c r="K48" s="95"/>
      <c r="P48" s="87"/>
      <c r="S48" s="87"/>
    </row>
    <row r="49" spans="1:19" s="86" customFormat="1" x14ac:dyDescent="0.2">
      <c r="A49" s="98"/>
      <c r="J49" s="87"/>
      <c r="K49" s="95"/>
      <c r="P49" s="87"/>
      <c r="S49" s="87"/>
    </row>
    <row r="50" spans="1:19" s="86" customFormat="1" x14ac:dyDescent="0.2">
      <c r="A50" s="98"/>
      <c r="J50" s="87"/>
      <c r="K50" s="95"/>
      <c r="P50" s="87"/>
      <c r="S50" s="87"/>
    </row>
    <row r="51" spans="1:19" s="86" customFormat="1" x14ac:dyDescent="0.2">
      <c r="A51" s="98"/>
      <c r="J51" s="87"/>
      <c r="K51" s="95"/>
      <c r="P51" s="87"/>
      <c r="S51" s="87"/>
    </row>
    <row r="52" spans="1:19" s="86" customFormat="1" x14ac:dyDescent="0.2">
      <c r="A52" s="98"/>
      <c r="J52" s="87"/>
      <c r="K52" s="95"/>
      <c r="P52" s="87"/>
      <c r="S52" s="87"/>
    </row>
    <row r="53" spans="1:19" s="86" customFormat="1" x14ac:dyDescent="0.2">
      <c r="A53" s="98"/>
      <c r="J53" s="87"/>
      <c r="K53" s="95"/>
      <c r="P53" s="87"/>
      <c r="S53" s="87"/>
    </row>
    <row r="54" spans="1:19" s="86" customFormat="1" x14ac:dyDescent="0.2">
      <c r="A54" s="98"/>
      <c r="J54" s="87"/>
      <c r="K54" s="95"/>
      <c r="P54" s="87"/>
      <c r="S54" s="87"/>
    </row>
    <row r="55" spans="1:19" s="86" customFormat="1" x14ac:dyDescent="0.2">
      <c r="A55" s="98"/>
      <c r="J55" s="87"/>
      <c r="K55" s="95"/>
      <c r="P55" s="87"/>
      <c r="S55" s="87"/>
    </row>
    <row r="56" spans="1:19" s="86" customFormat="1" x14ac:dyDescent="0.2">
      <c r="A56" s="98"/>
      <c r="J56" s="87"/>
      <c r="K56" s="95"/>
      <c r="P56" s="87"/>
      <c r="S56" s="87"/>
    </row>
    <row r="57" spans="1:19" s="86" customFormat="1" x14ac:dyDescent="0.2">
      <c r="A57" s="98"/>
      <c r="J57" s="87"/>
      <c r="K57" s="95"/>
      <c r="P57" s="87"/>
      <c r="S57" s="87"/>
    </row>
    <row r="58" spans="1:19" s="86" customFormat="1" x14ac:dyDescent="0.2">
      <c r="A58" s="98"/>
      <c r="J58" s="87"/>
      <c r="K58" s="95"/>
      <c r="P58" s="87"/>
      <c r="S58" s="87"/>
    </row>
    <row r="59" spans="1:19" s="86" customFormat="1" x14ac:dyDescent="0.2">
      <c r="A59" s="98"/>
      <c r="J59" s="87"/>
      <c r="K59" s="95"/>
      <c r="P59" s="87"/>
      <c r="S59" s="87"/>
    </row>
    <row r="60" spans="1:19" s="86" customFormat="1" x14ac:dyDescent="0.2">
      <c r="A60" s="98"/>
      <c r="J60" s="87"/>
      <c r="K60" s="95"/>
      <c r="P60" s="87"/>
      <c r="S60" s="87"/>
    </row>
    <row r="61" spans="1:19" s="86" customFormat="1" x14ac:dyDescent="0.2">
      <c r="A61" s="98"/>
      <c r="J61" s="87"/>
      <c r="K61" s="95"/>
      <c r="P61" s="87"/>
      <c r="S61" s="87"/>
    </row>
    <row r="62" spans="1:19" s="86" customFormat="1" x14ac:dyDescent="0.2">
      <c r="A62" s="98"/>
      <c r="J62" s="87"/>
      <c r="K62" s="95"/>
      <c r="P62" s="87"/>
      <c r="S62" s="87"/>
    </row>
    <row r="63" spans="1:19" s="86" customFormat="1" x14ac:dyDescent="0.2">
      <c r="A63" s="98"/>
      <c r="J63" s="87"/>
      <c r="K63" s="95"/>
      <c r="P63" s="87"/>
      <c r="S63" s="87"/>
    </row>
    <row r="64" spans="1:19" s="86" customFormat="1" x14ac:dyDescent="0.2">
      <c r="A64" s="98"/>
      <c r="J64" s="87"/>
      <c r="K64" s="95"/>
      <c r="P64" s="87"/>
      <c r="S64" s="87"/>
    </row>
    <row r="65" spans="1:19" s="86" customFormat="1" x14ac:dyDescent="0.2">
      <c r="A65" s="98"/>
      <c r="J65" s="87"/>
      <c r="K65" s="95"/>
      <c r="P65" s="87"/>
      <c r="S65" s="87"/>
    </row>
    <row r="66" spans="1:19" s="86" customFormat="1" x14ac:dyDescent="0.2">
      <c r="A66" s="98"/>
      <c r="J66" s="87"/>
      <c r="K66" s="95"/>
      <c r="P66" s="87"/>
      <c r="S66" s="87"/>
    </row>
    <row r="67" spans="1:19" s="86" customFormat="1" x14ac:dyDescent="0.2">
      <c r="A67" s="98"/>
      <c r="J67" s="87"/>
      <c r="K67" s="95"/>
      <c r="P67" s="87"/>
      <c r="S67" s="87"/>
    </row>
    <row r="68" spans="1:19" s="86" customFormat="1" x14ac:dyDescent="0.2">
      <c r="A68" s="98"/>
      <c r="J68" s="87"/>
      <c r="K68" s="95"/>
      <c r="P68" s="87"/>
      <c r="S68" s="87"/>
    </row>
    <row r="69" spans="1:19" s="86" customFormat="1" x14ac:dyDescent="0.2">
      <c r="A69" s="98"/>
      <c r="J69" s="87"/>
      <c r="K69" s="95"/>
      <c r="P69" s="87"/>
      <c r="S69" s="87"/>
    </row>
    <row r="70" spans="1:19" s="86" customFormat="1" x14ac:dyDescent="0.2">
      <c r="A70" s="98"/>
      <c r="J70" s="87"/>
      <c r="K70" s="95"/>
      <c r="P70" s="87"/>
      <c r="S70" s="87"/>
    </row>
    <row r="71" spans="1:19" s="86" customFormat="1" x14ac:dyDescent="0.2">
      <c r="A71" s="98"/>
      <c r="J71" s="87"/>
      <c r="K71" s="95"/>
      <c r="P71" s="87"/>
      <c r="S71" s="87"/>
    </row>
    <row r="72" spans="1:19" s="86" customFormat="1" x14ac:dyDescent="0.2">
      <c r="A72" s="98"/>
      <c r="J72" s="87"/>
      <c r="K72" s="95"/>
      <c r="P72" s="87"/>
      <c r="S72" s="87"/>
    </row>
    <row r="73" spans="1:19" s="86" customFormat="1" x14ac:dyDescent="0.2">
      <c r="A73" s="98"/>
      <c r="J73" s="87"/>
      <c r="K73" s="95"/>
      <c r="P73" s="87"/>
      <c r="S73" s="87"/>
    </row>
    <row r="74" spans="1:19" s="86" customFormat="1" x14ac:dyDescent="0.2">
      <c r="A74" s="98"/>
      <c r="J74" s="87"/>
      <c r="K74" s="95"/>
      <c r="P74" s="87"/>
      <c r="S74" s="87"/>
    </row>
    <row r="75" spans="1:19" s="86" customFormat="1" x14ac:dyDescent="0.2">
      <c r="A75" s="98"/>
      <c r="J75" s="87"/>
      <c r="K75" s="95"/>
      <c r="P75" s="87"/>
      <c r="S75" s="87"/>
    </row>
    <row r="76" spans="1:19" s="86" customFormat="1" x14ac:dyDescent="0.2">
      <c r="A76" s="98"/>
      <c r="J76" s="87"/>
      <c r="K76" s="95"/>
      <c r="P76" s="87"/>
      <c r="S76" s="87"/>
    </row>
    <row r="77" spans="1:19" s="86" customFormat="1" x14ac:dyDescent="0.2">
      <c r="A77" s="98"/>
      <c r="J77" s="87"/>
      <c r="K77" s="95"/>
      <c r="P77" s="87"/>
      <c r="S77" s="87"/>
    </row>
    <row r="78" spans="1:19" s="86" customFormat="1" x14ac:dyDescent="0.2">
      <c r="A78" s="98"/>
      <c r="J78" s="87"/>
      <c r="K78" s="95"/>
      <c r="P78" s="87"/>
      <c r="S78" s="87"/>
    </row>
    <row r="79" spans="1:19" s="86" customFormat="1" x14ac:dyDescent="0.2">
      <c r="A79" s="98"/>
      <c r="J79" s="87"/>
      <c r="K79" s="95"/>
      <c r="P79" s="87"/>
      <c r="S79" s="87"/>
    </row>
    <row r="80" spans="1:19" s="86" customFormat="1" x14ac:dyDescent="0.2">
      <c r="A80" s="98"/>
      <c r="G80" s="1"/>
      <c r="H80" s="1"/>
      <c r="J80" s="87"/>
      <c r="K80" s="95"/>
      <c r="L80" s="1"/>
      <c r="P80" s="87"/>
      <c r="S80" s="87"/>
    </row>
    <row r="81" spans="1:19" s="86" customFormat="1" x14ac:dyDescent="0.2">
      <c r="A81" s="98"/>
      <c r="G81" s="1"/>
      <c r="H81" s="1"/>
      <c r="I81" s="1"/>
      <c r="J81" s="74"/>
      <c r="K81" s="47"/>
      <c r="L81" s="1"/>
      <c r="P81" s="87"/>
      <c r="S81" s="87"/>
    </row>
    <row r="82" spans="1:19" s="86" customFormat="1" x14ac:dyDescent="0.2">
      <c r="A82" s="98"/>
      <c r="G82" s="1"/>
      <c r="H82" s="1"/>
      <c r="I82" s="1"/>
      <c r="J82" s="74"/>
      <c r="K82" s="47"/>
      <c r="L82" s="1"/>
      <c r="P82" s="87"/>
      <c r="S82" s="87"/>
    </row>
    <row r="83" spans="1:19" s="86" customFormat="1" x14ac:dyDescent="0.2">
      <c r="A83" s="98"/>
      <c r="G83" s="1"/>
      <c r="H83" s="1"/>
      <c r="I83" s="1"/>
      <c r="J83" s="74"/>
      <c r="K83" s="47"/>
      <c r="L83" s="1"/>
      <c r="P83" s="87"/>
      <c r="S83" s="87"/>
    </row>
    <row r="84" spans="1:19" s="86" customFormat="1" x14ac:dyDescent="0.2">
      <c r="A84" s="98"/>
      <c r="G84" s="1"/>
      <c r="H84" s="1"/>
      <c r="I84" s="1"/>
      <c r="J84" s="74"/>
      <c r="K84" s="47"/>
      <c r="L84" s="1"/>
      <c r="P84" s="87"/>
      <c r="S84" s="87"/>
    </row>
    <row r="85" spans="1:19" s="86" customFormat="1" x14ac:dyDescent="0.2">
      <c r="A85" s="98"/>
      <c r="G85" s="1"/>
      <c r="H85" s="1"/>
      <c r="I85" s="1"/>
      <c r="J85" s="74"/>
      <c r="K85" s="47"/>
      <c r="L85" s="1"/>
      <c r="P85" s="87"/>
      <c r="S85" s="87"/>
    </row>
    <row r="86" spans="1:19" s="86" customFormat="1" x14ac:dyDescent="0.2">
      <c r="A86" s="98"/>
      <c r="G86" s="1"/>
      <c r="H86" s="1"/>
      <c r="I86" s="1"/>
      <c r="J86" s="74"/>
      <c r="K86" s="47"/>
      <c r="L86" s="1"/>
      <c r="P86" s="87"/>
      <c r="S86" s="87"/>
    </row>
    <row r="87" spans="1:19" s="86" customFormat="1" x14ac:dyDescent="0.2">
      <c r="A87" s="98"/>
      <c r="G87" s="1"/>
      <c r="H87" s="1"/>
      <c r="I87" s="1"/>
      <c r="J87" s="74"/>
      <c r="K87" s="47"/>
      <c r="L87" s="1"/>
      <c r="P87" s="87"/>
      <c r="S87" s="87"/>
    </row>
    <row r="88" spans="1:19" s="86" customFormat="1" x14ac:dyDescent="0.2">
      <c r="A88" s="98"/>
      <c r="G88" s="1"/>
      <c r="H88" s="1"/>
      <c r="I88" s="1"/>
      <c r="J88" s="74"/>
      <c r="K88" s="47"/>
      <c r="L88" s="1"/>
      <c r="P88" s="87"/>
      <c r="S88" s="87"/>
    </row>
    <row r="89" spans="1:19" s="86" customFormat="1" x14ac:dyDescent="0.2">
      <c r="A89" s="98"/>
      <c r="G89" s="1"/>
      <c r="H89" s="1"/>
      <c r="I89" s="1"/>
      <c r="J89" s="74"/>
      <c r="K89" s="47"/>
      <c r="L89" s="1"/>
      <c r="P89" s="87"/>
      <c r="S89" s="87"/>
    </row>
    <row r="90" spans="1:19" s="86" customFormat="1" x14ac:dyDescent="0.2">
      <c r="A90" s="98"/>
      <c r="G90" s="1"/>
      <c r="H90" s="1"/>
      <c r="I90" s="1"/>
      <c r="J90" s="74"/>
      <c r="K90" s="47"/>
      <c r="L90" s="1"/>
      <c r="P90" s="87"/>
      <c r="S90" s="87"/>
    </row>
    <row r="91" spans="1:19" s="86" customFormat="1" x14ac:dyDescent="0.2">
      <c r="A91" s="98"/>
      <c r="G91" s="1"/>
      <c r="H91" s="1"/>
      <c r="I91" s="1"/>
      <c r="J91" s="74"/>
      <c r="K91" s="47"/>
      <c r="L91" s="1"/>
      <c r="P91" s="87"/>
      <c r="S91" s="87"/>
    </row>
    <row r="92" spans="1:19" s="86" customFormat="1" x14ac:dyDescent="0.2">
      <c r="A92" s="98"/>
      <c r="G92" s="1"/>
      <c r="H92" s="1"/>
      <c r="I92" s="1"/>
      <c r="J92" s="74"/>
      <c r="K92" s="47"/>
      <c r="L92" s="1"/>
      <c r="P92" s="87"/>
      <c r="S92" s="87"/>
    </row>
  </sheetData>
  <sheetProtection algorithmName="SHA-512" hashValue="iIHAYjtAwey0KIWeSaXz/EepgvQ7+tScJJunx+9DvPUfcM+E8fWFq874qlN7i87xW2ThjFhlDxZoioltOymuVg==" saltValue="FvQ9euLFODyy8Q4DU05sdw==" spinCount="100000" sheet="1" objects="1" scenarios="1"/>
  <mergeCells count="22">
    <mergeCell ref="A15:B15"/>
    <mergeCell ref="A16:A17"/>
    <mergeCell ref="I16:I17"/>
    <mergeCell ref="E5:F8"/>
    <mergeCell ref="A6:C6"/>
    <mergeCell ref="A7:C7"/>
    <mergeCell ref="A8:C8"/>
    <mergeCell ref="J16:J17"/>
    <mergeCell ref="K16:K17"/>
    <mergeCell ref="H16:H17"/>
    <mergeCell ref="A2:K2"/>
    <mergeCell ref="A3:B3"/>
    <mergeCell ref="A4:C4"/>
    <mergeCell ref="E4:F4"/>
    <mergeCell ref="A5:C5"/>
    <mergeCell ref="A13:C13"/>
    <mergeCell ref="A9:C9"/>
    <mergeCell ref="E9:F9"/>
    <mergeCell ref="A10:C10"/>
    <mergeCell ref="E10:F12"/>
    <mergeCell ref="A11:C11"/>
    <mergeCell ref="A12:C12"/>
  </mergeCells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0547E5-1697-4552-93E9-9DA7981317B7}">
  <dimension ref="A1:J101"/>
  <sheetViews>
    <sheetView zoomScale="60" zoomScaleNormal="60" workbookViewId="0">
      <selection activeCell="H35" sqref="H35"/>
    </sheetView>
  </sheetViews>
  <sheetFormatPr defaultColWidth="11.85546875" defaultRowHeight="15" x14ac:dyDescent="0.2"/>
  <cols>
    <col min="1" max="1" width="72.28515625" style="1" customWidth="1"/>
    <col min="2" max="2" width="43.140625" style="1" customWidth="1"/>
    <col min="3" max="3" width="33.28515625" style="1" customWidth="1"/>
    <col min="4" max="4" width="31.140625" style="1" customWidth="1"/>
    <col min="5" max="5" width="27.85546875" style="1" customWidth="1"/>
    <col min="6" max="6" width="26.7109375" style="1" customWidth="1"/>
    <col min="7" max="7" width="62.85546875" style="1" bestFit="1" customWidth="1"/>
    <col min="8" max="8" width="41" style="1" customWidth="1"/>
    <col min="9" max="9" width="43.28515625" style="1" customWidth="1"/>
    <col min="10" max="10" width="41.140625" style="1" customWidth="1"/>
    <col min="11" max="11" width="35.5703125" style="1" customWidth="1"/>
    <col min="12" max="16384" width="11.85546875" style="1"/>
  </cols>
  <sheetData>
    <row r="1" spans="1:10" ht="39.950000000000003" customHeight="1" thickBot="1" x14ac:dyDescent="0.25"/>
    <row r="2" spans="1:10" ht="54" customHeight="1" thickBot="1" x14ac:dyDescent="0.25">
      <c r="A2" s="166" t="s">
        <v>72</v>
      </c>
      <c r="B2" s="167"/>
      <c r="C2" s="167"/>
      <c r="D2" s="167"/>
      <c r="E2" s="167"/>
      <c r="F2" s="167"/>
      <c r="G2" s="167"/>
      <c r="H2" s="167"/>
      <c r="I2" s="167"/>
      <c r="J2" s="168"/>
    </row>
    <row r="3" spans="1:10" ht="39.950000000000003" customHeight="1" thickBot="1" x14ac:dyDescent="0.25">
      <c r="A3" s="169"/>
      <c r="B3" s="170"/>
      <c r="C3" s="2"/>
      <c r="D3" s="2"/>
      <c r="E3" s="2"/>
      <c r="F3" s="2"/>
      <c r="G3" s="2"/>
      <c r="H3" s="2"/>
    </row>
    <row r="4" spans="1:10" ht="54.95" customHeight="1" thickBot="1" x14ac:dyDescent="0.25">
      <c r="A4" s="171" t="s">
        <v>0</v>
      </c>
      <c r="B4" s="172"/>
      <c r="C4" s="3" t="s">
        <v>1</v>
      </c>
      <c r="D4" s="149" t="s">
        <v>2</v>
      </c>
      <c r="E4" s="150"/>
    </row>
    <row r="5" spans="1:10" ht="45" customHeight="1" x14ac:dyDescent="0.2">
      <c r="A5" s="218" t="s">
        <v>3</v>
      </c>
      <c r="B5" s="218"/>
      <c r="C5" s="4">
        <v>654097</v>
      </c>
      <c r="D5" s="154">
        <v>0.875</v>
      </c>
      <c r="E5" s="219"/>
    </row>
    <row r="6" spans="1:10" ht="45" customHeight="1" x14ac:dyDescent="0.2">
      <c r="A6" s="209" t="s">
        <v>4</v>
      </c>
      <c r="B6" s="209"/>
      <c r="C6" s="5">
        <v>180000</v>
      </c>
      <c r="D6" s="220"/>
      <c r="E6" s="221"/>
    </row>
    <row r="7" spans="1:10" ht="45" customHeight="1" x14ac:dyDescent="0.2">
      <c r="A7" s="209" t="s">
        <v>5</v>
      </c>
      <c r="B7" s="209"/>
      <c r="C7" s="5">
        <v>50000</v>
      </c>
      <c r="D7" s="220"/>
      <c r="E7" s="221"/>
    </row>
    <row r="8" spans="1:10" ht="45" customHeight="1" thickBot="1" x14ac:dyDescent="0.25">
      <c r="A8" s="195" t="s">
        <v>6</v>
      </c>
      <c r="B8" s="195"/>
      <c r="C8" s="6">
        <f>SUM(C5:C7)</f>
        <v>884097</v>
      </c>
      <c r="D8" s="222"/>
      <c r="E8" s="223"/>
    </row>
    <row r="9" spans="1:10" ht="54.95" customHeight="1" thickBot="1" x14ac:dyDescent="0.3">
      <c r="A9" s="204" t="s">
        <v>7</v>
      </c>
      <c r="B9" s="205"/>
      <c r="C9" s="7"/>
      <c r="D9" s="206" t="s">
        <v>2</v>
      </c>
      <c r="E9" s="207"/>
    </row>
    <row r="10" spans="1:10" ht="45" customHeight="1" x14ac:dyDescent="0.2">
      <c r="A10" s="208" t="s">
        <v>8</v>
      </c>
      <c r="B10" s="209"/>
      <c r="C10" s="8">
        <v>192000</v>
      </c>
      <c r="D10" s="210">
        <v>0.2301</v>
      </c>
      <c r="E10" s="211"/>
    </row>
    <row r="11" spans="1:10" ht="45" customHeight="1" x14ac:dyDescent="0.2">
      <c r="A11" s="216" t="s">
        <v>9</v>
      </c>
      <c r="B11" s="217"/>
      <c r="C11" s="8">
        <v>40390</v>
      </c>
      <c r="D11" s="212"/>
      <c r="E11" s="213"/>
      <c r="G11" s="1" t="s">
        <v>10</v>
      </c>
    </row>
    <row r="12" spans="1:10" ht="45" customHeight="1" thickBot="1" x14ac:dyDescent="0.25">
      <c r="A12" s="194" t="s">
        <v>11</v>
      </c>
      <c r="B12" s="195"/>
      <c r="C12" s="9">
        <f>SUM(C10:C11)</f>
        <v>232390</v>
      </c>
      <c r="D12" s="214"/>
      <c r="E12" s="215"/>
    </row>
    <row r="13" spans="1:10" ht="45" customHeight="1" x14ac:dyDescent="0.2">
      <c r="A13" s="194" t="s">
        <v>12</v>
      </c>
      <c r="B13" s="195"/>
      <c r="C13" s="10">
        <f>C8+C12</f>
        <v>1116487</v>
      </c>
    </row>
    <row r="14" spans="1:10" ht="45" customHeight="1" x14ac:dyDescent="0.2">
      <c r="A14" s="196" t="s">
        <v>13</v>
      </c>
      <c r="B14" s="197"/>
      <c r="C14" s="11">
        <f>1009771-1116487</f>
        <v>-106716</v>
      </c>
    </row>
    <row r="15" spans="1:10" ht="45" customHeight="1" x14ac:dyDescent="0.2">
      <c r="A15" s="194" t="s">
        <v>14</v>
      </c>
      <c r="B15" s="195"/>
      <c r="C15" s="11">
        <v>901067</v>
      </c>
    </row>
    <row r="16" spans="1:10" ht="45" customHeight="1" thickBot="1" x14ac:dyDescent="0.25">
      <c r="A16" s="198" t="s">
        <v>15</v>
      </c>
      <c r="B16" s="199"/>
      <c r="C16" s="12">
        <f>901067-106716</f>
        <v>794351</v>
      </c>
    </row>
    <row r="17" spans="1:10" ht="39.950000000000003" customHeight="1" thickBot="1" x14ac:dyDescent="0.25">
      <c r="B17" s="2"/>
      <c r="F17" s="2"/>
    </row>
    <row r="18" spans="1:10" ht="54.95" customHeight="1" thickBot="1" x14ac:dyDescent="0.25">
      <c r="A18" s="200" t="s">
        <v>0</v>
      </c>
      <c r="B18" s="201"/>
      <c r="C18" s="13"/>
      <c r="D18" s="14"/>
      <c r="E18" s="14"/>
      <c r="F18" s="15"/>
      <c r="G18" s="15"/>
      <c r="H18" s="15"/>
      <c r="I18" s="15"/>
      <c r="J18" s="15"/>
    </row>
    <row r="19" spans="1:10" s="18" customFormat="1" ht="59.45" customHeight="1" x14ac:dyDescent="0.2">
      <c r="A19" s="202" t="s">
        <v>16</v>
      </c>
      <c r="B19" s="16" t="s">
        <v>17</v>
      </c>
      <c r="C19" s="16" t="s">
        <v>18</v>
      </c>
      <c r="D19" s="16" t="s">
        <v>19</v>
      </c>
      <c r="E19" s="16" t="s">
        <v>20</v>
      </c>
      <c r="F19" s="16" t="s">
        <v>21</v>
      </c>
      <c r="G19" s="17" t="s">
        <v>22</v>
      </c>
      <c r="H19" s="189" t="s">
        <v>23</v>
      </c>
      <c r="I19" s="191" t="s">
        <v>24</v>
      </c>
      <c r="J19" s="179" t="s">
        <v>25</v>
      </c>
    </row>
    <row r="20" spans="1:10" s="18" customFormat="1" ht="108.6" customHeight="1" thickBot="1" x14ac:dyDescent="0.25">
      <c r="A20" s="203"/>
      <c r="B20" s="19" t="s">
        <v>26</v>
      </c>
      <c r="C20" s="19" t="s">
        <v>27</v>
      </c>
      <c r="D20" s="19" t="s">
        <v>28</v>
      </c>
      <c r="E20" s="19" t="s">
        <v>29</v>
      </c>
      <c r="F20" s="19" t="s">
        <v>30</v>
      </c>
      <c r="G20" s="20" t="s">
        <v>31</v>
      </c>
      <c r="H20" s="190"/>
      <c r="I20" s="192"/>
      <c r="J20" s="193"/>
    </row>
    <row r="21" spans="1:10" ht="60" x14ac:dyDescent="0.2">
      <c r="A21" s="21" t="s">
        <v>32</v>
      </c>
      <c r="B21" s="22">
        <v>99872</v>
      </c>
      <c r="C21" s="22">
        <v>97250</v>
      </c>
      <c r="D21" s="22">
        <v>25650</v>
      </c>
      <c r="E21" s="22">
        <v>11000</v>
      </c>
      <c r="F21" s="22">
        <v>5000</v>
      </c>
      <c r="G21" s="23">
        <v>0</v>
      </c>
      <c r="H21" s="24">
        <f t="shared" ref="H21:H27" si="0">SUM(B21:G21)</f>
        <v>238772</v>
      </c>
      <c r="I21" s="25">
        <f>H21-16000</f>
        <v>222772</v>
      </c>
      <c r="J21" s="26" t="s">
        <v>33</v>
      </c>
    </row>
    <row r="22" spans="1:10" ht="60" x14ac:dyDescent="0.2">
      <c r="A22" s="27" t="s">
        <v>34</v>
      </c>
      <c r="B22" s="28">
        <v>55000</v>
      </c>
      <c r="C22" s="28">
        <v>40000</v>
      </c>
      <c r="D22" s="28">
        <v>23750</v>
      </c>
      <c r="E22" s="28">
        <v>35000</v>
      </c>
      <c r="F22" s="28">
        <v>20000</v>
      </c>
      <c r="G22" s="29">
        <v>15000</v>
      </c>
      <c r="H22" s="30">
        <f t="shared" si="0"/>
        <v>188750</v>
      </c>
      <c r="I22" s="31">
        <f>H22-20000</f>
        <v>168750</v>
      </c>
      <c r="J22" s="32" t="s">
        <v>35</v>
      </c>
    </row>
    <row r="23" spans="1:10" ht="75" x14ac:dyDescent="0.2">
      <c r="A23" s="33" t="s">
        <v>36</v>
      </c>
      <c r="B23" s="34">
        <v>30000</v>
      </c>
      <c r="C23" s="34">
        <v>25000</v>
      </c>
      <c r="D23" s="34">
        <v>13750</v>
      </c>
      <c r="E23" s="34">
        <v>50000</v>
      </c>
      <c r="F23" s="34">
        <v>20000</v>
      </c>
      <c r="G23" s="29">
        <v>10000</v>
      </c>
      <c r="H23" s="30">
        <f t="shared" si="0"/>
        <v>148750</v>
      </c>
      <c r="I23" s="31">
        <f>H23-20000</f>
        <v>128750</v>
      </c>
      <c r="J23" s="32" t="s">
        <v>37</v>
      </c>
    </row>
    <row r="24" spans="1:10" ht="60" customHeight="1" x14ac:dyDescent="0.2">
      <c r="A24" s="33" t="s">
        <v>38</v>
      </c>
      <c r="B24" s="34">
        <v>70000</v>
      </c>
      <c r="C24" s="34">
        <v>0</v>
      </c>
      <c r="D24" s="34">
        <v>17500</v>
      </c>
      <c r="E24" s="34">
        <v>0</v>
      </c>
      <c r="F24" s="34">
        <v>0</v>
      </c>
      <c r="G24" s="29">
        <v>0</v>
      </c>
      <c r="H24" s="30">
        <f t="shared" si="0"/>
        <v>87500</v>
      </c>
      <c r="I24" s="30">
        <v>87500</v>
      </c>
      <c r="J24" s="32" t="s">
        <v>39</v>
      </c>
    </row>
    <row r="25" spans="1:10" ht="60" x14ac:dyDescent="0.2">
      <c r="A25" s="33" t="s">
        <v>40</v>
      </c>
      <c r="B25" s="34">
        <v>27860</v>
      </c>
      <c r="C25" s="34">
        <v>0</v>
      </c>
      <c r="D25" s="34">
        <v>6965</v>
      </c>
      <c r="E25" s="34">
        <v>1000</v>
      </c>
      <c r="F25" s="34">
        <v>3500</v>
      </c>
      <c r="G25" s="29">
        <v>0</v>
      </c>
      <c r="H25" s="30">
        <f t="shared" si="0"/>
        <v>39325</v>
      </c>
      <c r="I25" s="31">
        <f>H25-3000</f>
        <v>36325</v>
      </c>
      <c r="J25" s="32" t="s">
        <v>41</v>
      </c>
    </row>
    <row r="26" spans="1:10" ht="45" customHeight="1" x14ac:dyDescent="0.2">
      <c r="A26" s="33" t="s">
        <v>42</v>
      </c>
      <c r="B26" s="34">
        <v>0</v>
      </c>
      <c r="C26" s="34">
        <v>0</v>
      </c>
      <c r="D26" s="34">
        <v>0</v>
      </c>
      <c r="E26" s="34">
        <v>7000</v>
      </c>
      <c r="F26" s="34">
        <v>3000</v>
      </c>
      <c r="G26" s="29">
        <v>0</v>
      </c>
      <c r="H26" s="30">
        <f t="shared" si="0"/>
        <v>10000</v>
      </c>
      <c r="I26" s="30">
        <v>10000</v>
      </c>
      <c r="J26" s="32"/>
    </row>
    <row r="27" spans="1:10" ht="60" x14ac:dyDescent="0.2">
      <c r="A27" s="33" t="s">
        <v>43</v>
      </c>
      <c r="B27" s="34">
        <v>0</v>
      </c>
      <c r="C27" s="34">
        <v>0</v>
      </c>
      <c r="D27" s="34">
        <v>0</v>
      </c>
      <c r="E27" s="34">
        <v>10000</v>
      </c>
      <c r="F27" s="34">
        <v>17000</v>
      </c>
      <c r="G27" s="29">
        <v>0</v>
      </c>
      <c r="H27" s="30">
        <f t="shared" si="0"/>
        <v>27000</v>
      </c>
      <c r="I27" s="30">
        <v>0</v>
      </c>
      <c r="J27" s="32" t="s">
        <v>44</v>
      </c>
    </row>
    <row r="28" spans="1:10" ht="45" x14ac:dyDescent="0.2">
      <c r="A28" s="35" t="s">
        <v>45</v>
      </c>
      <c r="B28" s="36">
        <v>0</v>
      </c>
      <c r="C28" s="36">
        <v>0</v>
      </c>
      <c r="D28" s="36">
        <v>0</v>
      </c>
      <c r="E28" s="36">
        <v>90000</v>
      </c>
      <c r="F28" s="36">
        <v>90000</v>
      </c>
      <c r="G28" s="37">
        <v>0</v>
      </c>
      <c r="H28" s="38">
        <v>0</v>
      </c>
      <c r="I28" s="39">
        <v>180000</v>
      </c>
      <c r="J28" s="40" t="s">
        <v>46</v>
      </c>
    </row>
    <row r="29" spans="1:10" ht="47.1" customHeight="1" x14ac:dyDescent="0.2">
      <c r="A29" s="35" t="s">
        <v>47</v>
      </c>
      <c r="B29" s="36">
        <v>0</v>
      </c>
      <c r="C29" s="36">
        <v>0</v>
      </c>
      <c r="D29" s="36">
        <v>0</v>
      </c>
      <c r="E29" s="36">
        <v>0</v>
      </c>
      <c r="F29" s="36">
        <v>50000</v>
      </c>
      <c r="G29" s="37">
        <v>0</v>
      </c>
      <c r="H29" s="38">
        <v>0</v>
      </c>
      <c r="I29" s="39">
        <v>50000</v>
      </c>
      <c r="J29" s="40" t="s">
        <v>48</v>
      </c>
    </row>
    <row r="30" spans="1:10" ht="45" customHeight="1" thickBot="1" x14ac:dyDescent="0.25">
      <c r="A30" s="41" t="s">
        <v>49</v>
      </c>
      <c r="B30" s="42">
        <f t="shared" ref="B30:I30" si="1">SUM(B21:B29)</f>
        <v>282732</v>
      </c>
      <c r="C30" s="42">
        <f t="shared" si="1"/>
        <v>162250</v>
      </c>
      <c r="D30" s="42">
        <f t="shared" si="1"/>
        <v>87615</v>
      </c>
      <c r="E30" s="42">
        <f t="shared" si="1"/>
        <v>204000</v>
      </c>
      <c r="F30" s="42">
        <f t="shared" si="1"/>
        <v>208500</v>
      </c>
      <c r="G30" s="43">
        <f t="shared" si="1"/>
        <v>25000</v>
      </c>
      <c r="H30" s="43">
        <f t="shared" si="1"/>
        <v>740097</v>
      </c>
      <c r="I30" s="44">
        <f t="shared" si="1"/>
        <v>884097</v>
      </c>
      <c r="J30" s="45"/>
    </row>
    <row r="31" spans="1:10" ht="39.950000000000003" customHeight="1" x14ac:dyDescent="0.2">
      <c r="A31" s="46"/>
      <c r="B31" s="47"/>
      <c r="C31" s="48"/>
      <c r="D31" s="48"/>
      <c r="E31" s="48"/>
      <c r="F31" s="48"/>
      <c r="G31" s="48"/>
      <c r="H31" s="14"/>
      <c r="I31" s="49"/>
      <c r="J31" s="49" t="s">
        <v>10</v>
      </c>
    </row>
    <row r="32" spans="1:10" ht="39.950000000000003" customHeight="1" thickBot="1" x14ac:dyDescent="0.25"/>
    <row r="33" spans="1:9" ht="45" customHeight="1" thickBot="1" x14ac:dyDescent="0.25">
      <c r="A33" s="50" t="s">
        <v>7</v>
      </c>
      <c r="B33" s="51" t="s">
        <v>17</v>
      </c>
      <c r="C33" s="52" t="s">
        <v>18</v>
      </c>
      <c r="D33" s="52" t="s">
        <v>19</v>
      </c>
      <c r="E33" s="52" t="s">
        <v>20</v>
      </c>
      <c r="F33" s="52" t="s">
        <v>21</v>
      </c>
      <c r="G33" s="53" t="s">
        <v>22</v>
      </c>
      <c r="H33" s="54" t="s">
        <v>50</v>
      </c>
      <c r="I33" s="55" t="s">
        <v>24</v>
      </c>
    </row>
    <row r="34" spans="1:9" ht="45" customHeight="1" x14ac:dyDescent="0.2">
      <c r="A34" s="56" t="s">
        <v>51</v>
      </c>
      <c r="B34" s="57">
        <v>152000</v>
      </c>
      <c r="C34" s="58">
        <v>0</v>
      </c>
      <c r="D34" s="58">
        <v>40000</v>
      </c>
      <c r="E34" s="58">
        <v>0</v>
      </c>
      <c r="F34" s="58">
        <v>0</v>
      </c>
      <c r="G34" s="58">
        <v>0</v>
      </c>
      <c r="H34" s="59">
        <v>0</v>
      </c>
      <c r="I34" s="60">
        <f>SUM(B34:H34)</f>
        <v>192000</v>
      </c>
    </row>
    <row r="35" spans="1:9" ht="45" customHeight="1" x14ac:dyDescent="0.2">
      <c r="A35" s="61" t="s">
        <v>9</v>
      </c>
      <c r="B35" s="62">
        <v>0</v>
      </c>
      <c r="C35" s="62">
        <v>0</v>
      </c>
      <c r="D35" s="62">
        <v>0</v>
      </c>
      <c r="E35" s="62">
        <v>0</v>
      </c>
      <c r="F35" s="63">
        <v>0</v>
      </c>
      <c r="G35" s="62">
        <v>0</v>
      </c>
      <c r="H35" s="64">
        <v>40390</v>
      </c>
      <c r="I35" s="65">
        <v>40390</v>
      </c>
    </row>
    <row r="36" spans="1:9" ht="45" customHeight="1" thickBot="1" x14ac:dyDescent="0.25">
      <c r="A36" s="66" t="s">
        <v>12</v>
      </c>
      <c r="B36" s="67">
        <f t="shared" ref="B36:G36" si="2">SUM(B34:B35)</f>
        <v>152000</v>
      </c>
      <c r="C36" s="67">
        <f t="shared" si="2"/>
        <v>0</v>
      </c>
      <c r="D36" s="67">
        <f t="shared" si="2"/>
        <v>40000</v>
      </c>
      <c r="E36" s="67">
        <f t="shared" si="2"/>
        <v>0</v>
      </c>
      <c r="F36" s="42">
        <f t="shared" si="2"/>
        <v>0</v>
      </c>
      <c r="G36" s="67">
        <f t="shared" si="2"/>
        <v>0</v>
      </c>
      <c r="H36" s="68">
        <v>40390</v>
      </c>
      <c r="I36" s="69">
        <f>SUM(I34:I35)</f>
        <v>232390</v>
      </c>
    </row>
    <row r="37" spans="1:9" ht="39.950000000000003" customHeight="1" x14ac:dyDescent="0.2"/>
    <row r="38" spans="1:9" ht="39.950000000000003" customHeight="1" x14ac:dyDescent="0.2"/>
    <row r="39" spans="1:9" ht="39.950000000000003" customHeight="1" x14ac:dyDescent="0.2"/>
    <row r="40" spans="1:9" ht="39.950000000000003" customHeight="1" x14ac:dyDescent="0.2"/>
    <row r="41" spans="1:9" ht="39.950000000000003" customHeight="1" x14ac:dyDescent="0.2"/>
    <row r="42" spans="1:9" ht="39.950000000000003" customHeight="1" x14ac:dyDescent="0.2"/>
    <row r="43" spans="1:9" ht="39.950000000000003" customHeight="1" x14ac:dyDescent="0.2"/>
    <row r="44" spans="1:9" ht="39.950000000000003" customHeight="1" x14ac:dyDescent="0.2"/>
    <row r="45" spans="1:9" ht="39.950000000000003" customHeight="1" x14ac:dyDescent="0.2"/>
    <row r="46" spans="1:9" ht="39.950000000000003" customHeight="1" x14ac:dyDescent="0.2"/>
    <row r="47" spans="1:9" ht="39.950000000000003" customHeight="1" x14ac:dyDescent="0.2"/>
    <row r="48" spans="1:9" ht="39.950000000000003" customHeight="1" x14ac:dyDescent="0.2"/>
    <row r="49" ht="39.950000000000003" customHeight="1" x14ac:dyDescent="0.2"/>
    <row r="50" ht="39.950000000000003" customHeight="1" x14ac:dyDescent="0.2"/>
    <row r="51" ht="39.950000000000003" customHeight="1" x14ac:dyDescent="0.2"/>
    <row r="52" ht="39.950000000000003" customHeight="1" x14ac:dyDescent="0.2"/>
    <row r="53" ht="39.950000000000003" customHeight="1" x14ac:dyDescent="0.2"/>
    <row r="54" ht="39.950000000000003" customHeight="1" x14ac:dyDescent="0.2"/>
    <row r="55" ht="39.950000000000003" customHeight="1" x14ac:dyDescent="0.2"/>
    <row r="56" ht="39.950000000000003" customHeight="1" x14ac:dyDescent="0.2"/>
    <row r="57" ht="39.950000000000003" customHeight="1" x14ac:dyDescent="0.2"/>
    <row r="58" ht="39.950000000000003" customHeight="1" x14ac:dyDescent="0.2"/>
    <row r="59" ht="39.950000000000003" customHeight="1" x14ac:dyDescent="0.2"/>
    <row r="60" ht="39.950000000000003" customHeight="1" x14ac:dyDescent="0.2"/>
    <row r="61" ht="39.950000000000003" customHeight="1" x14ac:dyDescent="0.2"/>
    <row r="62" ht="39.950000000000003" customHeight="1" x14ac:dyDescent="0.2"/>
    <row r="63" ht="39.950000000000003" customHeight="1" x14ac:dyDescent="0.2"/>
    <row r="64" ht="39.950000000000003" customHeight="1" x14ac:dyDescent="0.2"/>
    <row r="65" ht="39.950000000000003" customHeight="1" x14ac:dyDescent="0.2"/>
    <row r="66" ht="39.950000000000003" customHeight="1" x14ac:dyDescent="0.2"/>
    <row r="67" ht="39.950000000000003" customHeight="1" x14ac:dyDescent="0.2"/>
    <row r="68" ht="39.950000000000003" customHeight="1" x14ac:dyDescent="0.2"/>
    <row r="69" ht="39.950000000000003" customHeight="1" x14ac:dyDescent="0.2"/>
    <row r="70" ht="39.950000000000003" customHeight="1" x14ac:dyDescent="0.2"/>
    <row r="71" ht="39.950000000000003" customHeight="1" x14ac:dyDescent="0.2"/>
    <row r="72" ht="39.950000000000003" customHeight="1" x14ac:dyDescent="0.2"/>
    <row r="73" ht="39.950000000000003" customHeight="1" x14ac:dyDescent="0.2"/>
    <row r="74" ht="39.950000000000003" customHeight="1" x14ac:dyDescent="0.2"/>
    <row r="75" ht="39.950000000000003" customHeight="1" x14ac:dyDescent="0.2"/>
    <row r="76" ht="39.950000000000003" customHeight="1" x14ac:dyDescent="0.2"/>
    <row r="77" ht="39.950000000000003" customHeight="1" x14ac:dyDescent="0.2"/>
    <row r="78" ht="39.950000000000003" customHeight="1" x14ac:dyDescent="0.2"/>
    <row r="79" ht="39.950000000000003" customHeight="1" x14ac:dyDescent="0.2"/>
    <row r="80" ht="39.950000000000003" customHeight="1" x14ac:dyDescent="0.2"/>
    <row r="81" ht="39.950000000000003" customHeight="1" x14ac:dyDescent="0.2"/>
    <row r="82" ht="39.950000000000003" customHeight="1" x14ac:dyDescent="0.2"/>
    <row r="83" ht="39.950000000000003" customHeight="1" x14ac:dyDescent="0.2"/>
    <row r="84" ht="39.950000000000003" customHeight="1" x14ac:dyDescent="0.2"/>
    <row r="85" ht="39.950000000000003" customHeight="1" x14ac:dyDescent="0.2"/>
    <row r="86" ht="39.950000000000003" customHeight="1" x14ac:dyDescent="0.2"/>
    <row r="87" ht="39.950000000000003" customHeight="1" x14ac:dyDescent="0.2"/>
    <row r="88" ht="39.950000000000003" customHeight="1" x14ac:dyDescent="0.2"/>
    <row r="89" ht="39.950000000000003" customHeight="1" x14ac:dyDescent="0.2"/>
    <row r="90" ht="39.950000000000003" customHeight="1" x14ac:dyDescent="0.2"/>
    <row r="91" ht="39.950000000000003" customHeight="1" x14ac:dyDescent="0.2"/>
    <row r="92" ht="39.950000000000003" customHeight="1" x14ac:dyDescent="0.2"/>
    <row r="93" ht="39.950000000000003" customHeight="1" x14ac:dyDescent="0.2"/>
    <row r="94" ht="39.950000000000003" customHeight="1" x14ac:dyDescent="0.2"/>
    <row r="95" ht="39.950000000000003" customHeight="1" x14ac:dyDescent="0.2"/>
    <row r="96" ht="39.950000000000003" customHeight="1" x14ac:dyDescent="0.2"/>
    <row r="97" ht="39.950000000000003" customHeight="1" x14ac:dyDescent="0.2"/>
    <row r="98" ht="39.950000000000003" customHeight="1" x14ac:dyDescent="0.2"/>
    <row r="99" ht="39.950000000000003" customHeight="1" x14ac:dyDescent="0.2"/>
    <row r="100" ht="39.950000000000003" customHeight="1" x14ac:dyDescent="0.2"/>
    <row r="101" ht="39.950000000000003" customHeight="1" x14ac:dyDescent="0.2"/>
  </sheetData>
  <mergeCells count="24">
    <mergeCell ref="A2:J2"/>
    <mergeCell ref="A3:B3"/>
    <mergeCell ref="A4:B4"/>
    <mergeCell ref="D4:E4"/>
    <mergeCell ref="A5:B5"/>
    <mergeCell ref="D5:E8"/>
    <mergeCell ref="A6:B6"/>
    <mergeCell ref="A7:B7"/>
    <mergeCell ref="A8:B8"/>
    <mergeCell ref="A9:B9"/>
    <mergeCell ref="D9:E9"/>
    <mergeCell ref="A10:B10"/>
    <mergeCell ref="D10:E12"/>
    <mergeCell ref="A11:B11"/>
    <mergeCell ref="A12:B12"/>
    <mergeCell ref="H19:H20"/>
    <mergeCell ref="I19:I20"/>
    <mergeCell ref="J19:J20"/>
    <mergeCell ref="A13:B13"/>
    <mergeCell ref="A14:B14"/>
    <mergeCell ref="A15:B15"/>
    <mergeCell ref="A16:B16"/>
    <mergeCell ref="A18:B18"/>
    <mergeCell ref="A19:A2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YR 11</vt:lpstr>
      <vt:lpstr>YR 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Corlei Nina Prieto</dc:creator>
  <cp:lastModifiedBy>Corlei Nina Prieto</cp:lastModifiedBy>
  <dcterms:created xsi:type="dcterms:W3CDTF">2025-11-24T05:25:22Z</dcterms:created>
  <dcterms:modified xsi:type="dcterms:W3CDTF">2025-12-16T00:28:21Z</dcterms:modified>
</cp:coreProperties>
</file>