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88A4632-D314-4878-85CC-6F84BA42CC68}" xr6:coauthVersionLast="47" xr6:coauthVersionMax="47" xr10:uidLastSave="{00000000-0000-0000-0000-000000000000}"/>
  <workbookProtection workbookAlgorithmName="SHA-512" workbookHashValue="6qnWbRrRi4HGGX6mBPz1PnmWoQZ/ZdQgXKrvtSP9B9LksOMrX6toNsrIe3bdq8CnW/DzOUQ9VyKpwli+Tf9oQA==" workbookSaltValue="mdxBFIbmJB1W72Na0CY21A==" workbookSpinCount="100000" lockStructure="1"/>
  <bookViews>
    <workbookView xWindow="-120" yWindow="-120" windowWidth="29040" windowHeight="15840" xr2:uid="{00000000-000D-0000-FFFF-FFFF00000000}"/>
  </bookViews>
  <sheets>
    <sheet name="Carryover Budget &amp; Plan" sheetId="3" r:id="rId1"/>
    <sheet name="YR10 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EBFKNMZeUjWUbyyuVZdoY7wJNEFK/5UlqvOObreyxk="/>
    </ext>
  </extLst>
</workbook>
</file>

<file path=xl/calcChain.xml><?xml version="1.0" encoding="utf-8"?>
<calcChain xmlns="http://schemas.openxmlformats.org/spreadsheetml/2006/main">
  <c r="G59" i="3" l="1"/>
  <c r="H17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33" i="3"/>
  <c r="H34" i="3"/>
  <c r="H35" i="3"/>
  <c r="H37" i="3"/>
  <c r="H38" i="3"/>
  <c r="H39" i="3"/>
  <c r="H40" i="3"/>
  <c r="H41" i="3"/>
  <c r="H42" i="3"/>
  <c r="H43" i="3"/>
  <c r="H44" i="3"/>
  <c r="H45" i="3"/>
  <c r="H47" i="3"/>
  <c r="H48" i="3"/>
  <c r="H50" i="3"/>
  <c r="H51" i="3"/>
  <c r="H52" i="3"/>
  <c r="H53" i="3"/>
  <c r="H54" i="3"/>
  <c r="H55" i="3"/>
  <c r="H56" i="3"/>
  <c r="H57" i="3"/>
  <c r="H58" i="3"/>
  <c r="F59" i="3"/>
  <c r="B59" i="3"/>
  <c r="E59" i="3"/>
  <c r="B9" i="3"/>
  <c r="G36" i="1"/>
  <c r="F36" i="1"/>
  <c r="E36" i="1"/>
  <c r="D36" i="1"/>
  <c r="C36" i="1"/>
  <c r="B36" i="1"/>
  <c r="I34" i="1"/>
  <c r="I36" i="1" s="1"/>
  <c r="G30" i="1"/>
  <c r="F30" i="1"/>
  <c r="E30" i="1"/>
  <c r="D30" i="1"/>
  <c r="C30" i="1"/>
  <c r="B30" i="1"/>
  <c r="H27" i="1"/>
  <c r="H26" i="1"/>
  <c r="H25" i="1"/>
  <c r="I25" i="1" s="1"/>
  <c r="H24" i="1"/>
  <c r="I23" i="1"/>
  <c r="H23" i="1"/>
  <c r="H22" i="1"/>
  <c r="I22" i="1" s="1"/>
  <c r="H21" i="1"/>
  <c r="I21" i="1" s="1"/>
  <c r="I30" i="1" s="1"/>
  <c r="C16" i="1"/>
  <c r="C14" i="1"/>
  <c r="C13" i="1"/>
  <c r="C12" i="1"/>
  <c r="C8" i="1"/>
  <c r="H59" i="3" l="1"/>
  <c r="H30" i="1"/>
</calcChain>
</file>

<file path=xl/sharedStrings.xml><?xml version="1.0" encoding="utf-8"?>
<sst xmlns="http://schemas.openxmlformats.org/spreadsheetml/2006/main" count="140" uniqueCount="91">
  <si>
    <t>CAEP Year 10  2024-2025 Santa Barbara Adult Education Consortium:  APRROVED BUDGET (2/5/25)</t>
  </si>
  <si>
    <t>Programming &amp; Umbrella Services for Programs</t>
  </si>
  <si>
    <t>Allocation $1,009,771.00</t>
  </si>
  <si>
    <t xml:space="preserve"> Distribution %</t>
  </si>
  <si>
    <t xml:space="preserve">Recommendation for New &amp; Existing Programs </t>
  </si>
  <si>
    <t>Marketing/Outreach  for CAEP Programs</t>
  </si>
  <si>
    <t>Professional Development for CAEP Programs</t>
  </si>
  <si>
    <t xml:space="preserve"> SUBTOTAL </t>
  </si>
  <si>
    <t>Administration</t>
  </si>
  <si>
    <t>CAEP Staff (includes 1 full time/1 part time and 25-30% for benefits)</t>
  </si>
  <si>
    <t>Indirect (4%)</t>
  </si>
  <si>
    <t xml:space="preserve"> </t>
  </si>
  <si>
    <t xml:space="preserve"> SUBTOTAL</t>
  </si>
  <si>
    <t>TOTAL</t>
  </si>
  <si>
    <t>Over</t>
  </si>
  <si>
    <t xml:space="preserve">2024-2025 Carryover estimate </t>
  </si>
  <si>
    <t>Total Remaining (est. Carryover &amp; Unallocated)</t>
  </si>
  <si>
    <t>Program Name</t>
  </si>
  <si>
    <t>Category 1000</t>
  </si>
  <si>
    <t>Category 2000</t>
  </si>
  <si>
    <t>Category 3000</t>
  </si>
  <si>
    <t>Category 4000</t>
  </si>
  <si>
    <t>Category 5000</t>
  </si>
  <si>
    <t>Category 6000</t>
  </si>
  <si>
    <t>REQUESTED</t>
  </si>
  <si>
    <t>RECOMMENDATION</t>
  </si>
  <si>
    <t>NOTES</t>
  </si>
  <si>
    <t>(SBCC Faculty/ Instructional Salaries)</t>
  </si>
  <si>
    <t>(SBCC Hourlies/Tutors/ Instructional Aids)</t>
  </si>
  <si>
    <t>(SBCC Employee Benefits)</t>
  </si>
  <si>
    <t>(All CAEP Programs: Supplies and Materials, Computer Software (not hardware)</t>
  </si>
  <si>
    <t>(All CAEP Programs: Consultants, Professional Development, Meeting Expenses)</t>
  </si>
  <si>
    <t>(All CAEP Programs: Capital Outlay, Computer Hardware not software)</t>
  </si>
  <si>
    <t xml:space="preserve">NC SBCC Student Support Services &amp; Admissions </t>
  </si>
  <si>
    <t xml:space="preserve">Deductions in Marketing and PD budget: $11,000.00 from 4000 Category and $5000.00 from 5000 Category </t>
  </si>
  <si>
    <t xml:space="preserve">NC Adult High School/GED Program </t>
  </si>
  <si>
    <t>Revise: Partners Section/Employer Engagement. Deductions of Marketing and PD:  $20,000.00 from 5000 Category</t>
  </si>
  <si>
    <t>NC SBCC English as a Second Language</t>
  </si>
  <si>
    <t>Revise: Partners Section/Employer Engagement. Deductions in Marketing and PD budget:  $20,000.00 from 5000 Category</t>
  </si>
  <si>
    <t xml:space="preserve">NC SBCC Career Skills Institute (CSI):                                          1 application for 3 CSI programs/objectives                      1) Curriculum Development                  </t>
  </si>
  <si>
    <t>Revise: Partners Section/Employer Engagement</t>
  </si>
  <si>
    <r>
      <rPr>
        <b/>
        <sz val="12"/>
        <color theme="1"/>
        <rFont val="Verdana"/>
      </rPr>
      <t>2) Ready.Match.Hire</t>
    </r>
    <r>
      <rPr>
        <b/>
        <i/>
        <sz val="12"/>
        <color theme="1"/>
        <rFont val="Verdana"/>
      </rPr>
      <t xml:space="preserve">! </t>
    </r>
    <r>
      <rPr>
        <b/>
        <sz val="12"/>
        <color theme="1"/>
        <rFont val="Verdana"/>
      </rPr>
      <t>Program</t>
    </r>
  </si>
  <si>
    <t>Deductions in Marketing and PD budget:  $1,000.00 from 4000 Category and $2,000.00 from 5000 Category</t>
  </si>
  <si>
    <t>3) Small Scale Food Production</t>
  </si>
  <si>
    <t xml:space="preserve">4) CSI  Marketing </t>
  </si>
  <si>
    <t xml:space="preserve">Deductions of Marketing and PD: $11,000.00 from 4000 Category and $5,000.00 from 5000 Category </t>
  </si>
  <si>
    <t>Marketing for CAEP Programs</t>
  </si>
  <si>
    <t>For print brochure 80K (levearge general funds), earmark 100K for programs</t>
  </si>
  <si>
    <t>Professional Development for CAEP Programs, Consortium Staff and Members</t>
  </si>
  <si>
    <t>Average about 10K per program</t>
  </si>
  <si>
    <t xml:space="preserve">TOTAL </t>
  </si>
  <si>
    <t>Indirect</t>
  </si>
  <si>
    <t>CAEP Staff (1 full time/1 part time and 25-30% benefits)</t>
  </si>
  <si>
    <t xml:space="preserve">CAEP Year 10  2024-2025 Santa Barbara Adult Education Consortium:  Carryover Budget &amp; Expenditure Plan </t>
  </si>
  <si>
    <t>ESTIMATED TOTAL</t>
  </si>
  <si>
    <t>TIMELINE TO BE EXPENDED</t>
  </si>
  <si>
    <t>SEL Schott Campus CCCApply/Student Support Services Welcome Center</t>
  </si>
  <si>
    <t>Paint</t>
  </si>
  <si>
    <t>Carpet</t>
  </si>
  <si>
    <t>Electrical</t>
  </si>
  <si>
    <t xml:space="preserve">Lighting </t>
  </si>
  <si>
    <t>Furniture</t>
  </si>
  <si>
    <t>Digital Hardware (computers)</t>
  </si>
  <si>
    <t xml:space="preserve">Blinds </t>
  </si>
  <si>
    <t>SEL Wake Campus CCCApply/Student Support Services Welcome Center</t>
  </si>
  <si>
    <t>Career Skills Institute: Digital CTE/Veteran's Digital Lab</t>
  </si>
  <si>
    <t xml:space="preserve">Furniture/Computer Tables </t>
  </si>
  <si>
    <t xml:space="preserve">Electrical </t>
  </si>
  <si>
    <t>NC SEL Healthy Academy (all medical programs incl ELL Pathway programs)</t>
  </si>
  <si>
    <t>Transform two existing classroom spaces into a state-of-the-art medical teaching facilities (nonexistent to SEL)</t>
  </si>
  <si>
    <t xml:space="preserve">Renovation Project Consulatant </t>
  </si>
  <si>
    <t>Flooring</t>
  </si>
  <si>
    <t>Health Academy course supplies and medical equipment for medical and ELL courses/programs</t>
  </si>
  <si>
    <t>$70,000.00 will be spent by June 15, 2025. $25,000.00 before Sept 1, 2025. This is leveraged ELL funding.</t>
  </si>
  <si>
    <t>HMEC Vocational Certificates: tailoring, sewing, alterations, fashion design</t>
  </si>
  <si>
    <t>Curriculum Development</t>
  </si>
  <si>
    <t>Outcome: 2 CTE certificates</t>
  </si>
  <si>
    <t>Course Supplies/Machines</t>
  </si>
  <si>
    <t xml:space="preserve">Blinds/Cabinets </t>
  </si>
  <si>
    <t xml:space="preserve">Wayfinding Signage for new CAEP SBAEC Programs </t>
  </si>
  <si>
    <t>TOTALS</t>
  </si>
  <si>
    <t xml:space="preserve">Estimated Carryover (per CAEP State Office as of 11/01/24) </t>
  </si>
  <si>
    <t>Revised Carryover (includes YR 10 approved budget)</t>
  </si>
  <si>
    <t>Earmarked Capital Outlay Funds (YRS 8 &amp;9: Furniture/Hardware ($412,400.00 original amount)</t>
  </si>
  <si>
    <t>SUBTOTAL (includes $247,487.45 recouped SBPL partner funds)</t>
  </si>
  <si>
    <t>TOTAL Remaining Unallocated Funds</t>
  </si>
  <si>
    <t>Marketing: Noncredit Career SKills Institute Certificate Employer Engagement Media Kit and marketing digital outreach vendor fees</t>
  </si>
  <si>
    <t>Renovation Project Consultant</t>
  </si>
  <si>
    <t>CAEP SBAEC 2024 -2025 est. Carryover and Unallocated Funds : APPROVED 2/5/25</t>
  </si>
  <si>
    <t xml:space="preserve">Estimated Carryover (per CAEP State Office as of 3/27/25) </t>
  </si>
  <si>
    <t>Total Estimated Expenditures (to be spent by 9/1/25)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</si>
</sst>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_-&quot;$&quot;* #,##0.00_-;\-&quot;$&quot;* #,##0.00_-;_-&quot;$&quot;* &quot;-&quot;??_-;_-@"/>
    <numFmt numFmtId="166" formatCode="_-[$$-409]* #,##0.00_ ;_-[$$-409]* \-#,##0.00\ ;_-[$$-409]* &quot;-&quot;??_ ;_-@_ "/>
  </numFmts>
  <fonts count="19" x14ac:knownFonts="1">
    <font>
      <sz val="12"/>
      <color theme="1"/>
      <name val="Calibri"/>
      <scheme val="minor"/>
    </font>
    <font>
      <sz val="12"/>
      <color theme="1"/>
      <name val="Verdana"/>
    </font>
    <font>
      <b/>
      <sz val="20"/>
      <color theme="1"/>
      <name val="Verdana"/>
    </font>
    <font>
      <sz val="12"/>
      <name val="Calibri"/>
    </font>
    <font>
      <b/>
      <sz val="13"/>
      <color theme="1"/>
      <name val="Calibri"/>
    </font>
    <font>
      <b/>
      <sz val="14"/>
      <color theme="1"/>
      <name val="Verdana"/>
    </font>
    <font>
      <b/>
      <sz val="12"/>
      <color theme="1"/>
      <name val="Verdana"/>
    </font>
    <font>
      <b/>
      <sz val="14"/>
      <color rgb="FF000000"/>
      <name val="Verdana"/>
    </font>
    <font>
      <b/>
      <sz val="13"/>
      <color rgb="FF000000"/>
      <name val="Verdana"/>
    </font>
    <font>
      <b/>
      <sz val="13"/>
      <color theme="1"/>
      <name val="Verdana"/>
    </font>
    <font>
      <sz val="13"/>
      <color theme="1"/>
      <name val="Verdana"/>
    </font>
    <font>
      <sz val="12"/>
      <color rgb="FF000000"/>
      <name val="Verdana"/>
    </font>
    <font>
      <b/>
      <sz val="12"/>
      <color rgb="FF000000"/>
      <name val="Verdana"/>
    </font>
    <font>
      <b/>
      <i/>
      <sz val="12"/>
      <color theme="1"/>
      <name val="Verdana"/>
    </font>
    <font>
      <sz val="12"/>
      <color theme="1"/>
      <name val="Calibri"/>
      <scheme val="minor"/>
    </font>
    <font>
      <b/>
      <sz val="14"/>
      <color theme="1"/>
      <name val="Verdana"/>
      <family val="2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D8D8D8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60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wrapText="1"/>
    </xf>
    <xf numFmtId="165" fontId="1" fillId="0" borderId="10" xfId="0" applyNumberFormat="1" applyFont="1" applyBorder="1" applyAlignment="1">
      <alignment wrapText="1"/>
    </xf>
    <xf numFmtId="165" fontId="1" fillId="0" borderId="10" xfId="0" applyNumberFormat="1" applyFont="1" applyBorder="1"/>
    <xf numFmtId="165" fontId="5" fillId="3" borderId="18" xfId="0" applyNumberFormat="1" applyFont="1" applyFill="1" applyBorder="1"/>
    <xf numFmtId="165" fontId="1" fillId="0" borderId="22" xfId="0" applyNumberFormat="1" applyFont="1" applyBorder="1"/>
    <xf numFmtId="165" fontId="6" fillId="0" borderId="22" xfId="0" applyNumberFormat="1" applyFont="1" applyBorder="1"/>
    <xf numFmtId="165" fontId="6" fillId="4" borderId="22" xfId="0" applyNumberFormat="1" applyFont="1" applyFill="1" applyBorder="1"/>
    <xf numFmtId="165" fontId="6" fillId="5" borderId="22" xfId="0" applyNumberFormat="1" applyFont="1" applyFill="1" applyBorder="1"/>
    <xf numFmtId="165" fontId="6" fillId="4" borderId="27" xfId="0" applyNumberFormat="1" applyFont="1" applyFill="1" applyBorder="1"/>
    <xf numFmtId="165" fontId="6" fillId="0" borderId="0" xfId="0" applyNumberFormat="1" applyFont="1" applyAlignment="1">
      <alignment horizontal="right"/>
    </xf>
    <xf numFmtId="165" fontId="6" fillId="0" borderId="0" xfId="0" applyNumberFormat="1" applyFont="1"/>
    <xf numFmtId="0" fontId="8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10" fillId="0" borderId="0" xfId="0" applyFont="1"/>
    <xf numFmtId="0" fontId="8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6" fillId="0" borderId="38" xfId="0" applyFont="1" applyBorder="1"/>
    <xf numFmtId="165" fontId="1" fillId="0" borderId="39" xfId="0" applyNumberFormat="1" applyFont="1" applyBorder="1" applyAlignment="1">
      <alignment wrapText="1"/>
    </xf>
    <xf numFmtId="165" fontId="1" fillId="0" borderId="39" xfId="0" applyNumberFormat="1" applyFont="1" applyBorder="1" applyAlignment="1">
      <alignment horizontal="center" wrapText="1"/>
    </xf>
    <xf numFmtId="165" fontId="1" fillId="0" borderId="39" xfId="0" applyNumberFormat="1" applyFont="1" applyBorder="1"/>
    <xf numFmtId="44" fontId="1" fillId="0" borderId="39" xfId="0" applyNumberFormat="1" applyFont="1" applyBorder="1"/>
    <xf numFmtId="0" fontId="1" fillId="0" borderId="40" xfId="0" applyFont="1" applyBorder="1" applyAlignment="1">
      <alignment vertical="center" wrapText="1"/>
    </xf>
    <xf numFmtId="0" fontId="6" fillId="0" borderId="41" xfId="0" applyFont="1" applyBorder="1"/>
    <xf numFmtId="165" fontId="1" fillId="0" borderId="42" xfId="0" applyNumberFormat="1" applyFont="1" applyBorder="1" applyAlignment="1">
      <alignment wrapText="1"/>
    </xf>
    <xf numFmtId="165" fontId="1" fillId="0" borderId="42" xfId="0" applyNumberFormat="1" applyFont="1" applyBorder="1" applyAlignment="1">
      <alignment horizontal="center" wrapText="1"/>
    </xf>
    <xf numFmtId="165" fontId="1" fillId="0" borderId="42" xfId="0" applyNumberFormat="1" applyFont="1" applyBorder="1"/>
    <xf numFmtId="44" fontId="1" fillId="0" borderId="42" xfId="0" applyNumberFormat="1" applyFont="1" applyBorder="1"/>
    <xf numFmtId="0" fontId="1" fillId="0" borderId="22" xfId="0" applyFont="1" applyBorder="1" applyAlignment="1">
      <alignment vertical="center" wrapText="1"/>
    </xf>
    <xf numFmtId="0" fontId="6" fillId="0" borderId="41" xfId="0" applyFont="1" applyBorder="1" applyAlignment="1">
      <alignment wrapText="1"/>
    </xf>
    <xf numFmtId="165" fontId="11" fillId="0" borderId="42" xfId="0" applyNumberFormat="1" applyFont="1" applyBorder="1" applyAlignment="1">
      <alignment horizontal="center" wrapText="1"/>
    </xf>
    <xf numFmtId="0" fontId="6" fillId="0" borderId="43" xfId="0" applyFont="1" applyBorder="1" applyAlignment="1">
      <alignment wrapText="1"/>
    </xf>
    <xf numFmtId="165" fontId="11" fillId="0" borderId="44" xfId="0" applyNumberFormat="1" applyFont="1" applyBorder="1" applyAlignment="1">
      <alignment horizontal="center" wrapText="1"/>
    </xf>
    <xf numFmtId="165" fontId="1" fillId="0" borderId="45" xfId="0" applyNumberFormat="1" applyFont="1" applyBorder="1" applyAlignment="1">
      <alignment horizontal="center" wrapText="1"/>
    </xf>
    <xf numFmtId="165" fontId="1" fillId="0" borderId="45" xfId="0" applyNumberFormat="1" applyFont="1" applyBorder="1"/>
    <xf numFmtId="165" fontId="1" fillId="0" borderId="44" xfId="0" applyNumberFormat="1" applyFont="1" applyBorder="1"/>
    <xf numFmtId="166" fontId="1" fillId="0" borderId="22" xfId="0" applyNumberFormat="1" applyFont="1" applyBorder="1" applyAlignment="1">
      <alignment horizontal="left" vertical="center" wrapText="1"/>
    </xf>
    <xf numFmtId="0" fontId="6" fillId="5" borderId="46" xfId="0" applyFont="1" applyFill="1" applyBorder="1" applyAlignment="1">
      <alignment horizontal="right"/>
    </xf>
    <xf numFmtId="165" fontId="1" fillId="5" borderId="34" xfId="0" applyNumberFormat="1" applyFont="1" applyFill="1" applyBorder="1"/>
    <xf numFmtId="165" fontId="1" fillId="5" borderId="35" xfId="0" applyNumberFormat="1" applyFont="1" applyFill="1" applyBorder="1"/>
    <xf numFmtId="165" fontId="6" fillId="4" borderId="34" xfId="0" applyNumberFormat="1" applyFont="1" applyFill="1" applyBorder="1"/>
    <xf numFmtId="0" fontId="1" fillId="5" borderId="27" xfId="0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wrapText="1"/>
    </xf>
    <xf numFmtId="165" fontId="1" fillId="0" borderId="0" xfId="0" applyNumberFormat="1" applyFont="1"/>
    <xf numFmtId="44" fontId="6" fillId="0" borderId="0" xfId="0" applyNumberFormat="1" applyFont="1"/>
    <xf numFmtId="0" fontId="5" fillId="7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65" fontId="1" fillId="0" borderId="39" xfId="0" applyNumberFormat="1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165" fontId="1" fillId="0" borderId="40" xfId="0" applyNumberFormat="1" applyFont="1" applyBorder="1"/>
    <xf numFmtId="165" fontId="1" fillId="0" borderId="42" xfId="0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0" fontId="6" fillId="5" borderId="51" xfId="0" applyFont="1" applyFill="1" applyBorder="1" applyAlignment="1">
      <alignment horizontal="right"/>
    </xf>
    <xf numFmtId="165" fontId="1" fillId="5" borderId="34" xfId="0" applyNumberFormat="1" applyFont="1" applyFill="1" applyBorder="1" applyAlignment="1">
      <alignment horizontal="left"/>
    </xf>
    <xf numFmtId="165" fontId="1" fillId="5" borderId="35" xfId="0" applyNumberFormat="1" applyFont="1" applyFill="1" applyBorder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7" borderId="52" xfId="0" applyFont="1" applyFill="1" applyBorder="1"/>
    <xf numFmtId="165" fontId="1" fillId="7" borderId="53" xfId="0" applyNumberFormat="1" applyFont="1" applyFill="1" applyBorder="1" applyAlignment="1">
      <alignment wrapText="1"/>
    </xf>
    <xf numFmtId="165" fontId="1" fillId="7" borderId="53" xfId="0" applyNumberFormat="1" applyFont="1" applyFill="1" applyBorder="1" applyAlignment="1">
      <alignment horizontal="center" wrapText="1"/>
    </xf>
    <xf numFmtId="165" fontId="6" fillId="7" borderId="53" xfId="0" applyNumberFormat="1" applyFont="1" applyFill="1" applyBorder="1"/>
    <xf numFmtId="44" fontId="1" fillId="5" borderId="53" xfId="0" applyNumberFormat="1" applyFont="1" applyFill="1" applyBorder="1" applyAlignment="1">
      <alignment horizontal="right"/>
    </xf>
    <xf numFmtId="0" fontId="1" fillId="0" borderId="41" xfId="0" applyFont="1" applyBorder="1" applyAlignment="1">
      <alignment horizontal="left"/>
    </xf>
    <xf numFmtId="165" fontId="6" fillId="7" borderId="42" xfId="0" applyNumberFormat="1" applyFont="1" applyFill="1" applyBorder="1"/>
    <xf numFmtId="16" fontId="1" fillId="5" borderId="42" xfId="0" applyNumberFormat="1" applyFont="1" applyFill="1" applyBorder="1" applyAlignment="1">
      <alignment horizontal="right"/>
    </xf>
    <xf numFmtId="44" fontId="1" fillId="5" borderId="42" xfId="0" applyNumberFormat="1" applyFont="1" applyFill="1" applyBorder="1" applyAlignment="1">
      <alignment horizontal="right"/>
    </xf>
    <xf numFmtId="0" fontId="6" fillId="7" borderId="41" xfId="0" applyFont="1" applyFill="1" applyBorder="1"/>
    <xf numFmtId="165" fontId="1" fillId="7" borderId="42" xfId="0" applyNumberFormat="1" applyFont="1" applyFill="1" applyBorder="1" applyAlignment="1">
      <alignment horizontal="center" wrapText="1"/>
    </xf>
    <xf numFmtId="0" fontId="1" fillId="0" borderId="41" xfId="0" applyFont="1" applyBorder="1"/>
    <xf numFmtId="165" fontId="6" fillId="7" borderId="42" xfId="0" applyNumberFormat="1" applyFont="1" applyFill="1" applyBorder="1" applyAlignment="1"/>
    <xf numFmtId="0" fontId="1" fillId="0" borderId="41" xfId="0" applyFont="1" applyBorder="1" applyAlignment="1">
      <alignment wrapText="1"/>
    </xf>
    <xf numFmtId="165" fontId="11" fillId="0" borderId="42" xfId="0" applyNumberFormat="1" applyFont="1" applyBorder="1" applyAlignment="1">
      <alignment horizontal="center" wrapText="1"/>
    </xf>
    <xf numFmtId="165" fontId="1" fillId="0" borderId="42" xfId="0" applyNumberFormat="1" applyFont="1" applyBorder="1" applyAlignment="1">
      <alignment horizontal="center" wrapText="1"/>
    </xf>
    <xf numFmtId="0" fontId="1" fillId="0" borderId="22" xfId="0" applyFont="1" applyBorder="1" applyAlignment="1">
      <alignment vertical="center" wrapText="1"/>
    </xf>
    <xf numFmtId="165" fontId="1" fillId="7" borderId="42" xfId="0" applyNumberFormat="1" applyFont="1" applyFill="1" applyBorder="1" applyAlignment="1">
      <alignment wrapText="1"/>
    </xf>
    <xf numFmtId="0" fontId="1" fillId="0" borderId="42" xfId="0" applyFont="1" applyBorder="1" applyAlignment="1">
      <alignment vertical="center" wrapText="1"/>
    </xf>
    <xf numFmtId="165" fontId="6" fillId="5" borderId="42" xfId="0" applyNumberFormat="1" applyFont="1" applyFill="1" applyBorder="1" applyAlignment="1">
      <alignment horizontal="right"/>
    </xf>
    <xf numFmtId="0" fontId="1" fillId="0" borderId="42" xfId="0" applyFont="1" applyBorder="1" applyAlignment="1">
      <alignment wrapText="1"/>
    </xf>
    <xf numFmtId="44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7" fillId="0" borderId="56" xfId="0" applyFont="1" applyBorder="1" applyAlignment="1">
      <alignment horizontal="left"/>
    </xf>
    <xf numFmtId="44" fontId="17" fillId="0" borderId="56" xfId="1" applyFont="1" applyFill="1" applyBorder="1" applyAlignment="1">
      <alignment horizontal="left"/>
    </xf>
    <xf numFmtId="165" fontId="18" fillId="5" borderId="34" xfId="0" applyNumberFormat="1" applyFont="1" applyFill="1" applyBorder="1"/>
    <xf numFmtId="165" fontId="18" fillId="9" borderId="34" xfId="0" applyNumberFormat="1" applyFont="1" applyFill="1" applyBorder="1"/>
    <xf numFmtId="165" fontId="18" fillId="10" borderId="35" xfId="0" applyNumberFormat="1" applyFont="1" applyFill="1" applyBorder="1"/>
    <xf numFmtId="165" fontId="6" fillId="11" borderId="35" xfId="0" applyNumberFormat="1" applyFont="1" applyFill="1" applyBorder="1"/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/>
    <xf numFmtId="0" fontId="8" fillId="7" borderId="28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" fillId="0" borderId="36" xfId="0" applyFont="1" applyBorder="1"/>
    <xf numFmtId="0" fontId="8" fillId="5" borderId="32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5" fillId="7" borderId="16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7" fillId="5" borderId="28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wrapText="1"/>
    </xf>
    <xf numFmtId="0" fontId="6" fillId="0" borderId="21" xfId="0" applyFont="1" applyBorder="1" applyAlignment="1">
      <alignment horizontal="right"/>
    </xf>
    <xf numFmtId="0" fontId="6" fillId="6" borderId="25" xfId="0" applyFont="1" applyFill="1" applyBorder="1" applyAlignment="1">
      <alignment horizontal="right" wrapText="1"/>
    </xf>
    <xf numFmtId="0" fontId="3" fillId="0" borderId="26" xfId="0" applyFont="1" applyBorder="1"/>
    <xf numFmtId="0" fontId="5" fillId="3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164" fontId="5" fillId="3" borderId="19" xfId="0" applyNumberFormat="1" applyFont="1" applyFill="1" applyBorder="1" applyAlignment="1">
      <alignment horizontal="center" vertical="center" wrapText="1"/>
    </xf>
    <xf numFmtId="0" fontId="1" fillId="0" borderId="21" xfId="0" applyFont="1" applyBorder="1"/>
    <xf numFmtId="10" fontId="6" fillId="0" borderId="23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0" fontId="3" fillId="0" borderId="24" xfId="0" applyFont="1" applyBorder="1"/>
    <xf numFmtId="0" fontId="3" fillId="0" borderId="15" xfId="0" applyFont="1" applyBorder="1"/>
    <xf numFmtId="0" fontId="1" fillId="0" borderId="2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3" fillId="0" borderId="7" xfId="0" applyFont="1" applyBorder="1"/>
    <xf numFmtId="10" fontId="6" fillId="0" borderId="8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4" xfId="0" applyFont="1" applyBorder="1"/>
    <xf numFmtId="0" fontId="1" fillId="0" borderId="10" xfId="0" applyFont="1" applyBorder="1"/>
    <xf numFmtId="0" fontId="6" fillId="0" borderId="10" xfId="0" applyFont="1" applyBorder="1" applyAlignment="1">
      <alignment horizontal="right" wrapText="1"/>
    </xf>
    <xf numFmtId="0" fontId="15" fillId="8" borderId="54" xfId="0" applyFont="1" applyFill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165" fontId="1" fillId="7" borderId="11" xfId="0" applyNumberFormat="1" applyFont="1" applyFill="1" applyBorder="1" applyAlignment="1">
      <alignment wrapText="1"/>
    </xf>
    <xf numFmtId="0" fontId="1" fillId="0" borderId="57" xfId="0" applyFont="1" applyBorder="1" applyAlignment="1">
      <alignment wrapText="1"/>
    </xf>
    <xf numFmtId="165" fontId="11" fillId="0" borderId="11" xfId="0" applyNumberFormat="1" applyFont="1" applyBorder="1" applyAlignment="1">
      <alignment horizontal="center" wrapText="1"/>
    </xf>
    <xf numFmtId="0" fontId="6" fillId="5" borderId="33" xfId="0" applyFont="1" applyFill="1" applyBorder="1" applyAlignment="1">
      <alignment horizontal="right"/>
    </xf>
    <xf numFmtId="165" fontId="18" fillId="5" borderId="36" xfId="0" applyNumberFormat="1" applyFont="1" applyFill="1" applyBorder="1"/>
    <xf numFmtId="0" fontId="1" fillId="0" borderId="56" xfId="0" applyFont="1" applyBorder="1" applyAlignment="1">
      <alignment wrapText="1"/>
    </xf>
    <xf numFmtId="165" fontId="11" fillId="0" borderId="56" xfId="0" applyNumberFormat="1" applyFont="1" applyBorder="1" applyAlignment="1">
      <alignment horizontal="center" wrapText="1"/>
    </xf>
    <xf numFmtId="0" fontId="6" fillId="7" borderId="56" xfId="0" applyFont="1" applyFill="1" applyBorder="1" applyAlignment="1">
      <alignment wrapText="1"/>
    </xf>
    <xf numFmtId="165" fontId="1" fillId="7" borderId="56" xfId="0" applyNumberFormat="1" applyFont="1" applyFill="1" applyBorder="1" applyAlignment="1">
      <alignment wrapText="1"/>
    </xf>
    <xf numFmtId="0" fontId="6" fillId="7" borderId="56" xfId="0" applyFont="1" applyFill="1" applyBorder="1"/>
    <xf numFmtId="0" fontId="17" fillId="0" borderId="0" xfId="0" applyFont="1" applyAlignment="1"/>
    <xf numFmtId="0" fontId="18" fillId="0" borderId="0" xfId="0" applyFont="1" applyAlignment="1">
      <alignment horizontal="center" vertical="center"/>
    </xf>
    <xf numFmtId="0" fontId="18" fillId="0" borderId="56" xfId="0" applyFont="1" applyFill="1" applyBorder="1" applyAlignment="1">
      <alignment horizontal="right"/>
    </xf>
    <xf numFmtId="44" fontId="18" fillId="0" borderId="56" xfId="1" applyFont="1" applyFill="1" applyBorder="1" applyAlignment="1">
      <alignment horizontal="left"/>
    </xf>
    <xf numFmtId="0" fontId="18" fillId="0" borderId="56" xfId="0" applyFont="1" applyBorder="1" applyAlignment="1"/>
    <xf numFmtId="44" fontId="18" fillId="0" borderId="56" xfId="1" applyFont="1" applyBorder="1" applyAlignment="1">
      <alignment horizontal="center"/>
    </xf>
    <xf numFmtId="44" fontId="18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D970-33F6-4B70-8B64-08A05CCE3866}">
  <sheetPr>
    <pageSetUpPr fitToPage="1"/>
  </sheetPr>
  <dimension ref="A1:Z995"/>
  <sheetViews>
    <sheetView tabSelected="1" zoomScale="60" zoomScaleNormal="60" workbookViewId="0"/>
  </sheetViews>
  <sheetFormatPr defaultColWidth="11.25" defaultRowHeight="15" customHeight="1" x14ac:dyDescent="0.25"/>
  <cols>
    <col min="1" max="1" width="90.625" style="89" customWidth="1"/>
    <col min="2" max="10" width="30.625" style="89" customWidth="1"/>
    <col min="11" max="26" width="10.875" style="89" customWidth="1"/>
    <col min="27" max="16384" width="11.25" style="89"/>
  </cols>
  <sheetData>
    <row r="1" spans="1:26" ht="39.75" customHeight="1" thickBot="1" x14ac:dyDescent="0.3">
      <c r="A1" s="1"/>
      <c r="B1" s="1"/>
      <c r="C1" s="1"/>
      <c r="D1" s="1"/>
      <c r="E1" s="1"/>
      <c r="F1" s="1"/>
      <c r="G1" s="1"/>
      <c r="H1" s="63"/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" customHeight="1" thickBot="1" x14ac:dyDescent="0.3">
      <c r="A2" s="97" t="s">
        <v>53</v>
      </c>
      <c r="B2" s="98"/>
      <c r="C2" s="98"/>
      <c r="D2" s="98"/>
      <c r="E2" s="98"/>
      <c r="F2" s="98"/>
      <c r="G2" s="98"/>
      <c r="H2" s="98"/>
      <c r="I2" s="98"/>
      <c r="J2" s="9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thickBot="1" x14ac:dyDescent="0.3">
      <c r="A3" s="100"/>
      <c r="B3" s="101"/>
      <c r="C3" s="88"/>
      <c r="D3" s="88"/>
      <c r="E3" s="88"/>
      <c r="F3" s="88"/>
      <c r="G3" s="88"/>
      <c r="H3" s="88"/>
      <c r="I3" s="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thickBot="1" x14ac:dyDescent="0.3">
      <c r="A4" s="137" t="s">
        <v>88</v>
      </c>
      <c r="B4" s="138"/>
      <c r="C4" s="88"/>
      <c r="D4" s="88"/>
      <c r="E4" s="88"/>
      <c r="F4" s="88"/>
      <c r="G4" s="88"/>
      <c r="H4" s="88"/>
      <c r="I4" s="6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25">
      <c r="A5" s="139"/>
      <c r="B5" s="140"/>
      <c r="C5" s="88"/>
      <c r="D5" s="88"/>
      <c r="E5" s="88"/>
      <c r="F5" s="88"/>
      <c r="G5" s="88"/>
      <c r="H5" s="88"/>
      <c r="I5" s="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25">
      <c r="A6" s="90" t="s">
        <v>81</v>
      </c>
      <c r="B6" s="91">
        <v>901067</v>
      </c>
      <c r="C6" s="88"/>
      <c r="D6" s="157" t="s">
        <v>89</v>
      </c>
      <c r="E6" s="157"/>
      <c r="F6" s="157"/>
      <c r="G6" s="158">
        <v>1009771</v>
      </c>
      <c r="H6" s="88"/>
      <c r="I6" s="6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25">
      <c r="A7" s="90" t="s">
        <v>82</v>
      </c>
      <c r="B7" s="91">
        <v>794351</v>
      </c>
      <c r="C7" s="88"/>
      <c r="D7" s="157" t="s">
        <v>90</v>
      </c>
      <c r="E7" s="157"/>
      <c r="F7" s="157"/>
      <c r="G7" s="158">
        <v>1041716</v>
      </c>
      <c r="H7" s="88"/>
      <c r="I7" s="6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 x14ac:dyDescent="0.25">
      <c r="A8" s="90" t="s">
        <v>83</v>
      </c>
      <c r="B8" s="91">
        <v>350000</v>
      </c>
      <c r="C8" s="88"/>
      <c r="D8" s="153"/>
      <c r="E8" s="153"/>
      <c r="F8" s="153"/>
      <c r="G8" s="159"/>
      <c r="H8" s="88"/>
      <c r="I8" s="6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 x14ac:dyDescent="0.25">
      <c r="A9" s="90" t="s">
        <v>84</v>
      </c>
      <c r="B9" s="91">
        <f>B7-B8</f>
        <v>444351</v>
      </c>
      <c r="C9" s="88"/>
      <c r="D9" s="154"/>
      <c r="E9" s="154"/>
      <c r="F9" s="154"/>
      <c r="G9" s="154"/>
      <c r="H9" s="88"/>
      <c r="I9" s="6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customHeight="1" x14ac:dyDescent="0.25">
      <c r="A10" s="155" t="s">
        <v>85</v>
      </c>
      <c r="B10" s="156">
        <v>444351</v>
      </c>
      <c r="C10" s="88"/>
      <c r="D10" s="154"/>
      <c r="E10" s="154"/>
      <c r="F10" s="154"/>
      <c r="G10" s="154"/>
      <c r="H10" s="88"/>
      <c r="I10" s="6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 x14ac:dyDescent="0.25">
      <c r="A11" s="88"/>
      <c r="C11" s="88"/>
      <c r="D11" s="96"/>
      <c r="E11" s="88"/>
      <c r="F11" s="88"/>
      <c r="G11" s="88"/>
      <c r="H11" s="88"/>
      <c r="I11" s="6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 thickBot="1" x14ac:dyDescent="0.3">
      <c r="A12" s="1"/>
      <c r="B12" s="88"/>
      <c r="C12" s="1"/>
      <c r="D12" s="1"/>
      <c r="E12" s="1"/>
      <c r="F12" s="88"/>
      <c r="G12" s="1"/>
      <c r="H12" s="63"/>
      <c r="I12" s="6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4.75" customHeight="1" thickBot="1" x14ac:dyDescent="0.3">
      <c r="A13" s="108" t="s">
        <v>1</v>
      </c>
      <c r="B13" s="109"/>
      <c r="C13" s="13"/>
      <c r="D13" s="14"/>
      <c r="E13" s="14"/>
      <c r="F13" s="88"/>
      <c r="G13" s="88"/>
      <c r="H13" s="88"/>
      <c r="I13" s="65"/>
      <c r="J13" s="8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9.25" customHeight="1" x14ac:dyDescent="0.25">
      <c r="A14" s="110" t="s">
        <v>17</v>
      </c>
      <c r="B14" s="15" t="s">
        <v>18</v>
      </c>
      <c r="C14" s="15" t="s">
        <v>19</v>
      </c>
      <c r="D14" s="15" t="s">
        <v>20</v>
      </c>
      <c r="E14" s="15" t="s">
        <v>21</v>
      </c>
      <c r="F14" s="15" t="s">
        <v>22</v>
      </c>
      <c r="G14" s="16" t="s">
        <v>23</v>
      </c>
      <c r="H14" s="103" t="s">
        <v>54</v>
      </c>
      <c r="I14" s="141" t="s">
        <v>55</v>
      </c>
      <c r="J14" s="106" t="s">
        <v>26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35" customHeight="1" thickBot="1" x14ac:dyDescent="0.3">
      <c r="A15" s="104"/>
      <c r="B15" s="18" t="s">
        <v>27</v>
      </c>
      <c r="C15" s="18" t="s">
        <v>28</v>
      </c>
      <c r="D15" s="18" t="s">
        <v>29</v>
      </c>
      <c r="E15" s="18" t="s">
        <v>30</v>
      </c>
      <c r="F15" s="18" t="s">
        <v>31</v>
      </c>
      <c r="G15" s="19" t="s">
        <v>32</v>
      </c>
      <c r="H15" s="104"/>
      <c r="I15" s="142"/>
      <c r="J15" s="10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49.5" customHeight="1" x14ac:dyDescent="0.25">
      <c r="A16" s="66" t="s">
        <v>56</v>
      </c>
      <c r="B16" s="67"/>
      <c r="C16" s="67"/>
      <c r="D16" s="67"/>
      <c r="E16" s="67"/>
      <c r="F16" s="67"/>
      <c r="G16" s="68"/>
      <c r="H16" s="69"/>
      <c r="I16" s="70"/>
      <c r="J16" s="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9.5" customHeight="1" x14ac:dyDescent="0.25">
      <c r="A17" s="71" t="s">
        <v>57</v>
      </c>
      <c r="B17" s="27"/>
      <c r="C17" s="27"/>
      <c r="D17" s="27"/>
      <c r="E17" s="27"/>
      <c r="F17" s="27"/>
      <c r="G17" s="81">
        <v>8000</v>
      </c>
      <c r="H17" s="72">
        <f t="shared" ref="H17:H23" si="0">SUM(B17:G17)</f>
        <v>8000</v>
      </c>
      <c r="I17" s="73">
        <v>45884</v>
      </c>
      <c r="J17" s="8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9.5" customHeight="1" x14ac:dyDescent="0.25">
      <c r="A18" s="71" t="s">
        <v>58</v>
      </c>
      <c r="B18" s="27"/>
      <c r="C18" s="27"/>
      <c r="D18" s="27"/>
      <c r="E18" s="27"/>
      <c r="F18" s="27"/>
      <c r="G18" s="81">
        <v>8000</v>
      </c>
      <c r="H18" s="72">
        <f t="shared" si="0"/>
        <v>8000</v>
      </c>
      <c r="I18" s="73">
        <v>45884</v>
      </c>
      <c r="J18" s="8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9.5" customHeight="1" x14ac:dyDescent="0.25">
      <c r="A19" s="71" t="s">
        <v>59</v>
      </c>
      <c r="B19" s="27"/>
      <c r="C19" s="27"/>
      <c r="D19" s="27"/>
      <c r="E19" s="27"/>
      <c r="F19" s="27"/>
      <c r="G19" s="81">
        <v>2500</v>
      </c>
      <c r="H19" s="72">
        <f t="shared" si="0"/>
        <v>2500</v>
      </c>
      <c r="I19" s="73">
        <v>45884</v>
      </c>
      <c r="J19" s="8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9.5" customHeight="1" x14ac:dyDescent="0.25">
      <c r="A20" s="71" t="s">
        <v>60</v>
      </c>
      <c r="B20" s="27"/>
      <c r="C20" s="27"/>
      <c r="D20" s="27"/>
      <c r="E20" s="27"/>
      <c r="F20" s="27"/>
      <c r="G20" s="81">
        <v>10000</v>
      </c>
      <c r="H20" s="72">
        <f t="shared" si="0"/>
        <v>10000</v>
      </c>
      <c r="I20" s="73">
        <v>45884</v>
      </c>
      <c r="J20" s="8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9.5" customHeight="1" x14ac:dyDescent="0.25">
      <c r="A21" s="71" t="s">
        <v>61</v>
      </c>
      <c r="B21" s="27"/>
      <c r="C21" s="27"/>
      <c r="D21" s="27"/>
      <c r="E21" s="27"/>
      <c r="F21" s="27"/>
      <c r="G21" s="81">
        <v>135000</v>
      </c>
      <c r="H21" s="72">
        <f t="shared" si="0"/>
        <v>135000</v>
      </c>
      <c r="I21" s="73">
        <v>45823</v>
      </c>
      <c r="J21" s="8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9.5" customHeight="1" x14ac:dyDescent="0.25">
      <c r="A22" s="71" t="s">
        <v>62</v>
      </c>
      <c r="B22" s="27"/>
      <c r="C22" s="27"/>
      <c r="D22" s="27"/>
      <c r="E22" s="27"/>
      <c r="F22" s="27"/>
      <c r="G22" s="81">
        <v>5000</v>
      </c>
      <c r="H22" s="72">
        <f t="shared" si="0"/>
        <v>5000</v>
      </c>
      <c r="I22" s="73">
        <v>45884</v>
      </c>
      <c r="J22" s="8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9.5" customHeight="1" x14ac:dyDescent="0.25">
      <c r="A23" s="71" t="s">
        <v>63</v>
      </c>
      <c r="B23" s="27"/>
      <c r="C23" s="27"/>
      <c r="D23" s="27"/>
      <c r="E23" s="27"/>
      <c r="F23" s="27"/>
      <c r="G23" s="81">
        <v>15000</v>
      </c>
      <c r="H23" s="72">
        <f t="shared" si="0"/>
        <v>15000</v>
      </c>
      <c r="I23" s="73">
        <v>45823</v>
      </c>
      <c r="J23" s="8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9.5" customHeight="1" x14ac:dyDescent="0.25">
      <c r="A24" s="66" t="s">
        <v>64</v>
      </c>
      <c r="B24" s="67"/>
      <c r="C24" s="67"/>
      <c r="D24" s="67"/>
      <c r="E24" s="67"/>
      <c r="F24" s="67"/>
      <c r="G24" s="68"/>
      <c r="H24" s="72"/>
      <c r="I24" s="74"/>
      <c r="J24" s="8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9.5" customHeight="1" x14ac:dyDescent="0.25">
      <c r="A25" s="71" t="s">
        <v>57</v>
      </c>
      <c r="B25" s="27"/>
      <c r="C25" s="27"/>
      <c r="D25" s="27"/>
      <c r="E25" s="27"/>
      <c r="F25" s="27"/>
      <c r="G25" s="81">
        <v>15000</v>
      </c>
      <c r="H25" s="72">
        <f t="shared" ref="H25:H31" si="1">SUM(B25:G25)</f>
        <v>15000</v>
      </c>
      <c r="I25" s="73">
        <v>45823</v>
      </c>
      <c r="J25" s="8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9.5" customHeight="1" x14ac:dyDescent="0.25">
      <c r="A26" s="71" t="s">
        <v>58</v>
      </c>
      <c r="B26" s="27"/>
      <c r="C26" s="27"/>
      <c r="D26" s="27"/>
      <c r="E26" s="27"/>
      <c r="F26" s="27"/>
      <c r="G26" s="81">
        <v>8000</v>
      </c>
      <c r="H26" s="72">
        <f t="shared" si="1"/>
        <v>8000</v>
      </c>
      <c r="I26" s="73">
        <v>45823</v>
      </c>
      <c r="J26" s="8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9.5" customHeight="1" x14ac:dyDescent="0.25">
      <c r="A27" s="71" t="s">
        <v>59</v>
      </c>
      <c r="B27" s="27"/>
      <c r="C27" s="27"/>
      <c r="D27" s="27"/>
      <c r="E27" s="27"/>
      <c r="F27" s="27"/>
      <c r="G27" s="81">
        <v>2500</v>
      </c>
      <c r="H27" s="72">
        <f t="shared" si="1"/>
        <v>2500</v>
      </c>
      <c r="I27" s="73">
        <v>45823</v>
      </c>
      <c r="J27" s="8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9.5" customHeight="1" x14ac:dyDescent="0.25">
      <c r="A28" s="71" t="s">
        <v>60</v>
      </c>
      <c r="B28" s="27"/>
      <c r="C28" s="27"/>
      <c r="D28" s="27"/>
      <c r="E28" s="27"/>
      <c r="F28" s="27"/>
      <c r="G28" s="81">
        <v>10000</v>
      </c>
      <c r="H28" s="72">
        <f t="shared" si="1"/>
        <v>10000</v>
      </c>
      <c r="I28" s="73">
        <v>45823</v>
      </c>
      <c r="J28" s="8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9.5" customHeight="1" x14ac:dyDescent="0.25">
      <c r="A29" s="71" t="s">
        <v>61</v>
      </c>
      <c r="B29" s="27"/>
      <c r="C29" s="27"/>
      <c r="D29" s="27"/>
      <c r="E29" s="27"/>
      <c r="F29" s="27"/>
      <c r="G29" s="81">
        <v>190000</v>
      </c>
      <c r="H29" s="72">
        <f t="shared" si="1"/>
        <v>190000</v>
      </c>
      <c r="I29" s="73">
        <v>45823</v>
      </c>
      <c r="J29" s="8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9.5" customHeight="1" x14ac:dyDescent="0.25">
      <c r="A30" s="71" t="s">
        <v>62</v>
      </c>
      <c r="B30" s="27"/>
      <c r="C30" s="27"/>
      <c r="D30" s="27"/>
      <c r="E30" s="27"/>
      <c r="F30" s="27"/>
      <c r="G30" s="81">
        <v>10000</v>
      </c>
      <c r="H30" s="72">
        <f t="shared" si="1"/>
        <v>10000</v>
      </c>
      <c r="I30" s="73">
        <v>45823</v>
      </c>
      <c r="J30" s="8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x14ac:dyDescent="0.25">
      <c r="A31" s="71" t="s">
        <v>63</v>
      </c>
      <c r="B31" s="27"/>
      <c r="C31" s="27"/>
      <c r="D31" s="27"/>
      <c r="E31" s="27"/>
      <c r="F31" s="27"/>
      <c r="G31" s="81">
        <v>50000</v>
      </c>
      <c r="H31" s="72">
        <f t="shared" si="1"/>
        <v>50000</v>
      </c>
      <c r="I31" s="73">
        <v>45823</v>
      </c>
      <c r="J31" s="8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9.5" customHeight="1" x14ac:dyDescent="0.25">
      <c r="A32" s="75" t="s">
        <v>65</v>
      </c>
      <c r="B32" s="83"/>
      <c r="C32" s="83"/>
      <c r="D32" s="83"/>
      <c r="E32" s="83"/>
      <c r="F32" s="83"/>
      <c r="G32" s="76"/>
      <c r="H32" s="72"/>
      <c r="I32" s="74"/>
      <c r="J32" s="8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9.5" customHeight="1" x14ac:dyDescent="0.25">
      <c r="A33" s="77" t="s">
        <v>66</v>
      </c>
      <c r="B33" s="27"/>
      <c r="C33" s="27"/>
      <c r="D33" s="27"/>
      <c r="E33" s="27"/>
      <c r="F33" s="27"/>
      <c r="G33" s="81">
        <v>10000</v>
      </c>
      <c r="H33" s="78">
        <f>SUM(B33:G33)</f>
        <v>10000</v>
      </c>
      <c r="I33" s="73">
        <v>45823</v>
      </c>
      <c r="J33" s="8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9.5" customHeight="1" x14ac:dyDescent="0.25">
      <c r="A34" s="77" t="s">
        <v>67</v>
      </c>
      <c r="B34" s="27"/>
      <c r="C34" s="27"/>
      <c r="D34" s="27"/>
      <c r="E34" s="27"/>
      <c r="F34" s="27"/>
      <c r="G34" s="81">
        <v>2500</v>
      </c>
      <c r="H34" s="72">
        <f>SUM(B34:G34)</f>
        <v>2500</v>
      </c>
      <c r="I34" s="73">
        <v>45823</v>
      </c>
      <c r="J34" s="8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9.5" customHeight="1" x14ac:dyDescent="0.25">
      <c r="A35" s="77" t="s">
        <v>63</v>
      </c>
      <c r="B35" s="27"/>
      <c r="C35" s="27"/>
      <c r="D35" s="27"/>
      <c r="E35" s="27"/>
      <c r="F35" s="27"/>
      <c r="G35" s="81">
        <v>9000</v>
      </c>
      <c r="H35" s="72">
        <f>SUM(B35:G35)</f>
        <v>9000</v>
      </c>
      <c r="I35" s="73">
        <v>45823</v>
      </c>
      <c r="J35" s="8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3.5" customHeight="1" x14ac:dyDescent="0.25">
      <c r="A36" s="75" t="s">
        <v>68</v>
      </c>
      <c r="B36" s="83"/>
      <c r="C36" s="83"/>
      <c r="D36" s="83"/>
      <c r="E36" s="83"/>
      <c r="F36" s="83"/>
      <c r="G36" s="76"/>
      <c r="H36" s="72"/>
      <c r="I36" s="74"/>
      <c r="J36" s="82" t="s">
        <v>69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9.5" customHeight="1" x14ac:dyDescent="0.25">
      <c r="A37" s="79" t="s">
        <v>70</v>
      </c>
      <c r="B37" s="80"/>
      <c r="C37" s="80"/>
      <c r="D37" s="80"/>
      <c r="E37" s="80"/>
      <c r="F37" s="80"/>
      <c r="G37" s="81">
        <v>30000</v>
      </c>
      <c r="H37" s="72">
        <f t="shared" ref="H37:H45" si="2">SUM(B37:G37)</f>
        <v>30000</v>
      </c>
      <c r="I37" s="73">
        <v>45901</v>
      </c>
      <c r="J37" s="8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9.5" customHeight="1" x14ac:dyDescent="0.25">
      <c r="A38" s="71" t="s">
        <v>57</v>
      </c>
      <c r="B38" s="80"/>
      <c r="C38" s="80"/>
      <c r="D38" s="80"/>
      <c r="E38" s="80"/>
      <c r="F38" s="80"/>
      <c r="G38" s="81">
        <v>10000</v>
      </c>
      <c r="H38" s="72">
        <f t="shared" si="2"/>
        <v>10000</v>
      </c>
      <c r="I38" s="73">
        <v>45901</v>
      </c>
      <c r="J38" s="8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9.5" customHeight="1" x14ac:dyDescent="0.25">
      <c r="A39" s="71" t="s">
        <v>71</v>
      </c>
      <c r="B39" s="80"/>
      <c r="C39" s="80"/>
      <c r="D39" s="80"/>
      <c r="E39" s="80"/>
      <c r="F39" s="80"/>
      <c r="G39" s="81">
        <v>25000</v>
      </c>
      <c r="H39" s="72">
        <f t="shared" si="2"/>
        <v>25000</v>
      </c>
      <c r="I39" s="73">
        <v>45901</v>
      </c>
      <c r="J39" s="8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9.5" customHeight="1" x14ac:dyDescent="0.25">
      <c r="A40" s="71" t="s">
        <v>59</v>
      </c>
      <c r="B40" s="80"/>
      <c r="C40" s="80"/>
      <c r="D40" s="80"/>
      <c r="E40" s="80"/>
      <c r="F40" s="80"/>
      <c r="G40" s="81">
        <v>7500</v>
      </c>
      <c r="H40" s="72">
        <f t="shared" si="2"/>
        <v>7500</v>
      </c>
      <c r="I40" s="73">
        <v>45901</v>
      </c>
      <c r="J40" s="8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9.5" customHeight="1" x14ac:dyDescent="0.25">
      <c r="A41" s="71" t="s">
        <v>60</v>
      </c>
      <c r="B41" s="80"/>
      <c r="C41" s="80"/>
      <c r="D41" s="80"/>
      <c r="E41" s="80"/>
      <c r="F41" s="80"/>
      <c r="G41" s="81">
        <v>20000</v>
      </c>
      <c r="H41" s="72">
        <f t="shared" si="2"/>
        <v>20000</v>
      </c>
      <c r="I41" s="73">
        <v>45901</v>
      </c>
      <c r="J41" s="8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 x14ac:dyDescent="0.25">
      <c r="A42" s="71" t="s">
        <v>61</v>
      </c>
      <c r="B42" s="80"/>
      <c r="C42" s="80"/>
      <c r="D42" s="80"/>
      <c r="E42" s="80"/>
      <c r="F42" s="80"/>
      <c r="G42" s="81">
        <v>50000</v>
      </c>
      <c r="H42" s="72">
        <f t="shared" si="2"/>
        <v>50000</v>
      </c>
      <c r="I42" s="73">
        <v>45901</v>
      </c>
      <c r="J42" s="8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9.5" customHeight="1" x14ac:dyDescent="0.25">
      <c r="A43" s="71" t="s">
        <v>62</v>
      </c>
      <c r="B43" s="80"/>
      <c r="C43" s="80"/>
      <c r="D43" s="80"/>
      <c r="E43" s="80"/>
      <c r="F43" s="80"/>
      <c r="G43" s="81">
        <v>10000</v>
      </c>
      <c r="H43" s="72">
        <f t="shared" si="2"/>
        <v>10000</v>
      </c>
      <c r="I43" s="73">
        <v>45901</v>
      </c>
      <c r="J43" s="8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9.5" customHeight="1" x14ac:dyDescent="0.25">
      <c r="A44" s="71" t="s">
        <v>63</v>
      </c>
      <c r="B44" s="80"/>
      <c r="C44" s="80"/>
      <c r="D44" s="80"/>
      <c r="E44" s="80"/>
      <c r="F44" s="80"/>
      <c r="G44" s="81">
        <v>10000</v>
      </c>
      <c r="H44" s="72">
        <f t="shared" si="2"/>
        <v>10000</v>
      </c>
      <c r="I44" s="73">
        <v>45901</v>
      </c>
      <c r="J44" s="8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4.5" customHeight="1" x14ac:dyDescent="0.25">
      <c r="A45" s="79" t="s">
        <v>72</v>
      </c>
      <c r="B45" s="80"/>
      <c r="C45" s="80"/>
      <c r="D45" s="80"/>
      <c r="E45" s="80">
        <v>152466</v>
      </c>
      <c r="F45" s="80"/>
      <c r="G45" s="81"/>
      <c r="H45" s="78">
        <f t="shared" si="2"/>
        <v>152466</v>
      </c>
      <c r="I45" s="73">
        <v>45823</v>
      </c>
      <c r="J45" s="82" t="s">
        <v>73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9.5" customHeight="1" x14ac:dyDescent="0.25">
      <c r="A46" s="75" t="s">
        <v>74</v>
      </c>
      <c r="B46" s="83"/>
      <c r="C46" s="83"/>
      <c r="D46" s="83"/>
      <c r="E46" s="83"/>
      <c r="F46" s="83"/>
      <c r="G46" s="76"/>
      <c r="H46" s="72"/>
      <c r="I46" s="74"/>
      <c r="J46" s="8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9.5" customHeight="1" x14ac:dyDescent="0.25">
      <c r="A47" s="79" t="s">
        <v>75</v>
      </c>
      <c r="B47" s="80">
        <v>20000</v>
      </c>
      <c r="C47" s="80"/>
      <c r="D47" s="80"/>
      <c r="E47" s="80"/>
      <c r="F47" s="80"/>
      <c r="G47" s="81"/>
      <c r="H47" s="78">
        <f>SUM(B47:G47)</f>
        <v>20000</v>
      </c>
      <c r="I47" s="73">
        <v>45901</v>
      </c>
      <c r="J47" s="82" t="s">
        <v>76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9.5" customHeight="1" x14ac:dyDescent="0.25">
      <c r="A48" s="79" t="s">
        <v>77</v>
      </c>
      <c r="B48" s="80"/>
      <c r="C48" s="80"/>
      <c r="D48" s="80"/>
      <c r="E48" s="80">
        <v>60000</v>
      </c>
      <c r="F48" s="80"/>
      <c r="G48" s="81"/>
      <c r="H48" s="78">
        <f>SUM(B48:G48)</f>
        <v>60000</v>
      </c>
      <c r="I48" s="73">
        <v>45823</v>
      </c>
      <c r="J48" s="8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9.5" customHeight="1" x14ac:dyDescent="0.25">
      <c r="A49" s="79" t="s">
        <v>87</v>
      </c>
      <c r="B49" s="80"/>
      <c r="C49" s="80"/>
      <c r="D49" s="80"/>
      <c r="E49" s="80"/>
      <c r="F49" s="80">
        <v>25000</v>
      </c>
      <c r="G49" s="81"/>
      <c r="H49" s="78">
        <v>25000</v>
      </c>
      <c r="I49" s="73">
        <v>45901</v>
      </c>
      <c r="J49" s="8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9.5" customHeight="1" x14ac:dyDescent="0.25">
      <c r="A50" s="79" t="s">
        <v>57</v>
      </c>
      <c r="B50" s="80"/>
      <c r="C50" s="80"/>
      <c r="D50" s="80"/>
      <c r="E50" s="80"/>
      <c r="F50" s="80"/>
      <c r="G50" s="81">
        <v>5000</v>
      </c>
      <c r="H50" s="72">
        <f t="shared" ref="H50:H59" si="3">SUM(B50:G50)</f>
        <v>5000</v>
      </c>
      <c r="I50" s="73">
        <v>45901</v>
      </c>
      <c r="J50" s="8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9.5" customHeight="1" x14ac:dyDescent="0.25">
      <c r="A51" s="79" t="s">
        <v>78</v>
      </c>
      <c r="B51" s="80"/>
      <c r="C51" s="80"/>
      <c r="D51" s="80"/>
      <c r="E51" s="80"/>
      <c r="F51" s="80"/>
      <c r="G51" s="81">
        <v>25000</v>
      </c>
      <c r="H51" s="72">
        <f t="shared" si="3"/>
        <v>25000</v>
      </c>
      <c r="I51" s="73">
        <v>45901</v>
      </c>
      <c r="J51" s="8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9.5" customHeight="1" x14ac:dyDescent="0.25">
      <c r="A52" s="79" t="s">
        <v>71</v>
      </c>
      <c r="B52" s="80"/>
      <c r="C52" s="80"/>
      <c r="D52" s="80"/>
      <c r="E52" s="80"/>
      <c r="F52" s="80"/>
      <c r="G52" s="81">
        <v>12500</v>
      </c>
      <c r="H52" s="72">
        <f t="shared" si="3"/>
        <v>12500</v>
      </c>
      <c r="I52" s="73">
        <v>45901</v>
      </c>
      <c r="J52" s="8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9.5" customHeight="1" x14ac:dyDescent="0.25">
      <c r="A53" s="79" t="s">
        <v>59</v>
      </c>
      <c r="B53" s="80"/>
      <c r="C53" s="80"/>
      <c r="D53" s="80"/>
      <c r="E53" s="80"/>
      <c r="F53" s="80"/>
      <c r="G53" s="81">
        <v>3750</v>
      </c>
      <c r="H53" s="78">
        <f t="shared" si="3"/>
        <v>3750</v>
      </c>
      <c r="I53" s="73">
        <v>45901</v>
      </c>
      <c r="J53" s="8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9.5" customHeight="1" x14ac:dyDescent="0.25">
      <c r="A54" s="79" t="s">
        <v>60</v>
      </c>
      <c r="B54" s="80"/>
      <c r="C54" s="80"/>
      <c r="D54" s="80"/>
      <c r="E54" s="80"/>
      <c r="F54" s="80"/>
      <c r="G54" s="81">
        <v>10000</v>
      </c>
      <c r="H54" s="78">
        <f t="shared" si="3"/>
        <v>10000</v>
      </c>
      <c r="I54" s="73">
        <v>45901</v>
      </c>
      <c r="J54" s="8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9.5" customHeight="1" x14ac:dyDescent="0.25">
      <c r="A55" s="144" t="s">
        <v>61</v>
      </c>
      <c r="B55" s="35"/>
      <c r="C55" s="35"/>
      <c r="D55" s="80"/>
      <c r="E55" s="80"/>
      <c r="F55" s="80"/>
      <c r="G55" s="81">
        <v>25000</v>
      </c>
      <c r="H55" s="78">
        <f t="shared" si="3"/>
        <v>25000</v>
      </c>
      <c r="I55" s="73">
        <v>45901</v>
      </c>
      <c r="J55" s="8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9.5" customHeight="1" x14ac:dyDescent="0.25">
      <c r="A56" s="148" t="s">
        <v>62</v>
      </c>
      <c r="B56" s="149"/>
      <c r="C56" s="149"/>
      <c r="D56" s="145"/>
      <c r="E56" s="80"/>
      <c r="F56" s="80"/>
      <c r="G56" s="81">
        <v>5000</v>
      </c>
      <c r="H56" s="78">
        <f t="shared" si="3"/>
        <v>5000</v>
      </c>
      <c r="I56" s="73">
        <v>45901</v>
      </c>
      <c r="J56" s="8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9.5" customHeight="1" x14ac:dyDescent="0.25">
      <c r="A57" s="150" t="s">
        <v>86</v>
      </c>
      <c r="B57" s="151"/>
      <c r="C57" s="151"/>
      <c r="D57" s="143"/>
      <c r="E57" s="83"/>
      <c r="F57" s="83">
        <v>25000</v>
      </c>
      <c r="G57" s="76"/>
      <c r="H57" s="72">
        <f t="shared" si="3"/>
        <v>25000</v>
      </c>
      <c r="I57" s="73">
        <v>45809</v>
      </c>
      <c r="J57" s="8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9.5" customHeight="1" x14ac:dyDescent="0.25">
      <c r="A58" s="152" t="s">
        <v>79</v>
      </c>
      <c r="B58" s="151"/>
      <c r="C58" s="151"/>
      <c r="D58" s="143"/>
      <c r="E58" s="83">
        <v>20000</v>
      </c>
      <c r="F58" s="83"/>
      <c r="G58" s="76"/>
      <c r="H58" s="78">
        <f t="shared" si="3"/>
        <v>20000</v>
      </c>
      <c r="I58" s="73">
        <v>45901</v>
      </c>
      <c r="J58" s="8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9.5" customHeight="1" thickBot="1" x14ac:dyDescent="0.3">
      <c r="A59" s="146" t="s">
        <v>80</v>
      </c>
      <c r="B59" s="147">
        <f>SUM(B17:B58)</f>
        <v>20000</v>
      </c>
      <c r="C59" s="147"/>
      <c r="D59" s="92"/>
      <c r="E59" s="92">
        <f>SUM(E17:E58)</f>
        <v>232466</v>
      </c>
      <c r="F59" s="93">
        <f>SUM(F17:F58)</f>
        <v>50000</v>
      </c>
      <c r="G59" s="94">
        <f>SUM(G17:G58)</f>
        <v>739250</v>
      </c>
      <c r="H59" s="95">
        <f t="shared" si="3"/>
        <v>1041716</v>
      </c>
      <c r="I59" s="85"/>
      <c r="J59" s="8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9.75" customHeight="1" x14ac:dyDescent="0.25">
      <c r="A60" s="45"/>
      <c r="B60" s="46"/>
      <c r="C60" s="47"/>
      <c r="D60" s="47"/>
      <c r="E60" s="47"/>
      <c r="F60" s="47"/>
      <c r="G60" s="47"/>
      <c r="H60" s="14"/>
      <c r="I60" s="87"/>
      <c r="J60" s="48" t="s">
        <v>11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9.75" customHeight="1" x14ac:dyDescent="0.25">
      <c r="A61" s="1"/>
      <c r="B61" s="1"/>
      <c r="C61" s="1"/>
      <c r="D61" s="1"/>
      <c r="E61" s="1"/>
      <c r="F61" s="1"/>
      <c r="G61" s="1"/>
      <c r="H61" s="63"/>
      <c r="I61" s="6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9.75" customHeight="1" x14ac:dyDescent="0.25">
      <c r="A62" s="1"/>
      <c r="B62" s="1"/>
      <c r="C62" s="1"/>
      <c r="D62" s="1"/>
      <c r="E62" s="63"/>
      <c r="F62" s="6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6" ht="39.75" customHeight="1" x14ac:dyDescent="0.25">
      <c r="A63" s="1"/>
      <c r="B63" s="1"/>
      <c r="C63" s="1"/>
      <c r="D63" s="1"/>
      <c r="E63" s="63"/>
      <c r="F63" s="6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6" ht="39.75" customHeight="1" x14ac:dyDescent="0.25">
      <c r="A64" s="1"/>
      <c r="B64" s="1"/>
      <c r="C64" s="1"/>
      <c r="D64" s="1"/>
      <c r="E64" s="63"/>
      <c r="F64" s="6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6" ht="39.75" customHeight="1" x14ac:dyDescent="0.25">
      <c r="A65" s="1"/>
      <c r="B65" s="1"/>
      <c r="C65" s="1"/>
      <c r="D65" s="1"/>
      <c r="E65" s="63"/>
      <c r="F65" s="6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6" ht="39.75" customHeight="1" x14ac:dyDescent="0.25">
      <c r="A66" s="1"/>
      <c r="B66" s="1"/>
      <c r="C66" s="1"/>
      <c r="D66" s="1"/>
      <c r="E66" s="63"/>
      <c r="F66" s="6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6" ht="39.75" customHeight="1" x14ac:dyDescent="0.25">
      <c r="A67" s="1"/>
      <c r="B67" s="1"/>
      <c r="C67" s="1"/>
      <c r="D67" s="1"/>
      <c r="E67" s="63"/>
      <c r="F67" s="6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6" ht="39.75" customHeight="1" x14ac:dyDescent="0.25">
      <c r="A68" s="1"/>
      <c r="B68" s="1"/>
      <c r="C68" s="1"/>
      <c r="D68" s="1"/>
      <c r="E68" s="63"/>
      <c r="F68" s="6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6" ht="39.75" customHeight="1" x14ac:dyDescent="0.25">
      <c r="A69" s="1"/>
      <c r="B69" s="1"/>
      <c r="C69" s="1"/>
      <c r="D69" s="1"/>
      <c r="E69" s="63"/>
      <c r="F69" s="6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6" ht="39.75" customHeight="1" x14ac:dyDescent="0.25">
      <c r="A70" s="1"/>
      <c r="B70" s="1"/>
      <c r="C70" s="1"/>
      <c r="D70" s="1"/>
      <c r="E70" s="63"/>
      <c r="F70" s="6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6" ht="39.75" customHeight="1" x14ac:dyDescent="0.25">
      <c r="A71" s="1"/>
      <c r="B71" s="1"/>
      <c r="C71" s="1"/>
      <c r="D71" s="1"/>
      <c r="E71" s="1"/>
      <c r="F71" s="1"/>
      <c r="G71" s="1"/>
      <c r="H71" s="63"/>
      <c r="I71" s="6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9.75" customHeight="1" x14ac:dyDescent="0.25">
      <c r="A72" s="1"/>
      <c r="B72" s="1"/>
      <c r="C72" s="1"/>
      <c r="D72" s="1"/>
      <c r="E72" s="1"/>
      <c r="F72" s="1"/>
      <c r="G72" s="1"/>
      <c r="H72" s="63"/>
      <c r="I72" s="6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75" customHeight="1" x14ac:dyDescent="0.25">
      <c r="A73" s="1"/>
      <c r="B73" s="1"/>
      <c r="C73" s="1"/>
      <c r="D73" s="1"/>
      <c r="E73" s="1"/>
      <c r="F73" s="1"/>
      <c r="G73" s="1"/>
      <c r="H73" s="63"/>
      <c r="I73" s="6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9.75" customHeight="1" x14ac:dyDescent="0.25">
      <c r="A74" s="1"/>
      <c r="B74" s="1"/>
      <c r="C74" s="1"/>
      <c r="D74" s="1"/>
      <c r="E74" s="1"/>
      <c r="F74" s="1"/>
      <c r="G74" s="1"/>
      <c r="H74" s="63"/>
      <c r="I74" s="6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9.75" customHeight="1" x14ac:dyDescent="0.25">
      <c r="A75" s="1"/>
      <c r="B75" s="1"/>
      <c r="C75" s="1"/>
      <c r="D75" s="1"/>
      <c r="E75" s="1"/>
      <c r="F75" s="1"/>
      <c r="G75" s="1"/>
      <c r="H75" s="63"/>
      <c r="I75" s="6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9.75" customHeight="1" x14ac:dyDescent="0.25">
      <c r="A76" s="1"/>
      <c r="B76" s="1"/>
      <c r="C76" s="1"/>
      <c r="D76" s="1"/>
      <c r="E76" s="1"/>
      <c r="F76" s="1"/>
      <c r="G76" s="1"/>
      <c r="H76" s="63"/>
      <c r="I76" s="6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9.75" customHeight="1" x14ac:dyDescent="0.25">
      <c r="A77" s="1"/>
      <c r="B77" s="1"/>
      <c r="C77" s="1"/>
      <c r="D77" s="1"/>
      <c r="E77" s="1"/>
      <c r="F77" s="1"/>
      <c r="G77" s="1"/>
      <c r="H77" s="63"/>
      <c r="I77" s="6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9.75" customHeight="1" x14ac:dyDescent="0.25">
      <c r="A78" s="1"/>
      <c r="B78" s="1"/>
      <c r="C78" s="1"/>
      <c r="D78" s="1"/>
      <c r="E78" s="1"/>
      <c r="F78" s="1"/>
      <c r="G78" s="1"/>
      <c r="H78" s="63"/>
      <c r="I78" s="6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9.75" customHeight="1" x14ac:dyDescent="0.25">
      <c r="A79" s="1"/>
      <c r="B79" s="1"/>
      <c r="C79" s="1"/>
      <c r="D79" s="1"/>
      <c r="E79" s="1"/>
      <c r="F79" s="1"/>
      <c r="G79" s="1"/>
      <c r="H79" s="63"/>
      <c r="I79" s="6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9.75" customHeight="1" x14ac:dyDescent="0.25">
      <c r="A80" s="1"/>
      <c r="B80" s="1"/>
      <c r="C80" s="1"/>
      <c r="D80" s="1"/>
      <c r="E80" s="1"/>
      <c r="F80" s="1"/>
      <c r="G80" s="1"/>
      <c r="H80" s="63"/>
      <c r="I80" s="6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9.75" customHeight="1" x14ac:dyDescent="0.25">
      <c r="A81" s="1"/>
      <c r="B81" s="1"/>
      <c r="C81" s="1"/>
      <c r="D81" s="1"/>
      <c r="E81" s="1"/>
      <c r="F81" s="1"/>
      <c r="G81" s="1"/>
      <c r="H81" s="63"/>
      <c r="I81" s="6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9.75" customHeight="1" x14ac:dyDescent="0.25">
      <c r="A82" s="1"/>
      <c r="B82" s="1"/>
      <c r="C82" s="1"/>
      <c r="D82" s="1"/>
      <c r="E82" s="1"/>
      <c r="F82" s="1"/>
      <c r="G82" s="1"/>
      <c r="H82" s="63"/>
      <c r="I82" s="6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9.75" customHeight="1" x14ac:dyDescent="0.25">
      <c r="A83" s="1"/>
      <c r="B83" s="1"/>
      <c r="C83" s="1"/>
      <c r="D83" s="1"/>
      <c r="E83" s="1"/>
      <c r="F83" s="1"/>
      <c r="G83" s="1"/>
      <c r="H83" s="63"/>
      <c r="I83" s="6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9.75" customHeight="1" x14ac:dyDescent="0.25">
      <c r="A84" s="1"/>
      <c r="B84" s="1"/>
      <c r="C84" s="1"/>
      <c r="D84" s="1"/>
      <c r="E84" s="1"/>
      <c r="F84" s="1"/>
      <c r="G84" s="1"/>
      <c r="H84" s="63"/>
      <c r="I84" s="6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9.75" customHeight="1" x14ac:dyDescent="0.25">
      <c r="A85" s="1"/>
      <c r="B85" s="1"/>
      <c r="C85" s="1"/>
      <c r="D85" s="1"/>
      <c r="E85" s="1"/>
      <c r="F85" s="1"/>
      <c r="G85" s="1"/>
      <c r="H85" s="63"/>
      <c r="I85" s="6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9.75" customHeight="1" x14ac:dyDescent="0.25">
      <c r="A86" s="1"/>
      <c r="B86" s="1"/>
      <c r="C86" s="1"/>
      <c r="D86" s="1"/>
      <c r="E86" s="1"/>
      <c r="F86" s="1"/>
      <c r="G86" s="1"/>
      <c r="H86" s="63"/>
      <c r="I86" s="6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9.75" customHeight="1" x14ac:dyDescent="0.25">
      <c r="A87" s="1"/>
      <c r="B87" s="1"/>
      <c r="C87" s="1"/>
      <c r="D87" s="1"/>
      <c r="E87" s="1"/>
      <c r="F87" s="1"/>
      <c r="G87" s="1"/>
      <c r="H87" s="63"/>
      <c r="I87" s="6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9.75" customHeight="1" x14ac:dyDescent="0.25">
      <c r="A88" s="1"/>
      <c r="B88" s="1"/>
      <c r="C88" s="1"/>
      <c r="D88" s="1"/>
      <c r="E88" s="1"/>
      <c r="F88" s="1"/>
      <c r="G88" s="1"/>
      <c r="H88" s="63"/>
      <c r="I88" s="6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9.75" customHeight="1" x14ac:dyDescent="0.25">
      <c r="A89" s="1"/>
      <c r="B89" s="1"/>
      <c r="C89" s="1"/>
      <c r="D89" s="1"/>
      <c r="E89" s="1"/>
      <c r="F89" s="1"/>
      <c r="G89" s="1"/>
      <c r="H89" s="63"/>
      <c r="I89" s="6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9.75" customHeight="1" x14ac:dyDescent="0.25">
      <c r="A90" s="1"/>
      <c r="B90" s="1"/>
      <c r="C90" s="1"/>
      <c r="D90" s="1"/>
      <c r="E90" s="1"/>
      <c r="F90" s="1"/>
      <c r="G90" s="1"/>
      <c r="H90" s="63"/>
      <c r="I90" s="6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9.75" customHeight="1" x14ac:dyDescent="0.25">
      <c r="A91" s="1"/>
      <c r="B91" s="1"/>
      <c r="C91" s="1"/>
      <c r="D91" s="1"/>
      <c r="E91" s="1"/>
      <c r="F91" s="1"/>
      <c r="G91" s="1"/>
      <c r="H91" s="63"/>
      <c r="I91" s="6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9.75" customHeight="1" x14ac:dyDescent="0.25">
      <c r="A92" s="1"/>
      <c r="B92" s="1"/>
      <c r="C92" s="1"/>
      <c r="D92" s="1"/>
      <c r="E92" s="1"/>
      <c r="F92" s="1"/>
      <c r="G92" s="1"/>
      <c r="H92" s="63"/>
      <c r="I92" s="6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9.75" customHeight="1" x14ac:dyDescent="0.25">
      <c r="A93" s="1"/>
      <c r="B93" s="1"/>
      <c r="C93" s="1"/>
      <c r="D93" s="1"/>
      <c r="E93" s="1"/>
      <c r="F93" s="1"/>
      <c r="G93" s="1"/>
      <c r="H93" s="63"/>
      <c r="I93" s="6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9.75" customHeight="1" x14ac:dyDescent="0.25">
      <c r="A94" s="1"/>
      <c r="B94" s="1"/>
      <c r="C94" s="1"/>
      <c r="D94" s="1"/>
      <c r="E94" s="1"/>
      <c r="F94" s="1"/>
      <c r="G94" s="1"/>
      <c r="H94" s="63"/>
      <c r="I94" s="6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9.75" customHeight="1" x14ac:dyDescent="0.25">
      <c r="A95" s="1"/>
      <c r="B95" s="1"/>
      <c r="C95" s="1"/>
      <c r="D95" s="1"/>
      <c r="E95" s="1"/>
      <c r="F95" s="1"/>
      <c r="G95" s="1"/>
      <c r="H95" s="63"/>
      <c r="I95" s="6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9.75" customHeight="1" x14ac:dyDescent="0.25">
      <c r="A96" s="1"/>
      <c r="B96" s="1"/>
      <c r="C96" s="1"/>
      <c r="D96" s="1"/>
      <c r="E96" s="1"/>
      <c r="F96" s="1"/>
      <c r="G96" s="1"/>
      <c r="H96" s="63"/>
      <c r="I96" s="6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9.75" customHeight="1" x14ac:dyDescent="0.25">
      <c r="A97" s="1"/>
      <c r="B97" s="1"/>
      <c r="C97" s="1"/>
      <c r="D97" s="1"/>
      <c r="E97" s="1"/>
      <c r="F97" s="1"/>
      <c r="G97" s="1"/>
      <c r="H97" s="63"/>
      <c r="I97" s="6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9.75" customHeight="1" x14ac:dyDescent="0.25">
      <c r="A98" s="1"/>
      <c r="B98" s="1"/>
      <c r="C98" s="1"/>
      <c r="D98" s="1"/>
      <c r="E98" s="1"/>
      <c r="F98" s="1"/>
      <c r="G98" s="1"/>
      <c r="H98" s="63"/>
      <c r="I98" s="6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9.75" customHeight="1" x14ac:dyDescent="0.25">
      <c r="A99" s="1"/>
      <c r="B99" s="1"/>
      <c r="C99" s="1"/>
      <c r="D99" s="1"/>
      <c r="E99" s="1"/>
      <c r="F99" s="1"/>
      <c r="G99" s="1"/>
      <c r="H99" s="63"/>
      <c r="I99" s="6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9.75" customHeight="1" x14ac:dyDescent="0.25">
      <c r="A100" s="1"/>
      <c r="B100" s="1"/>
      <c r="C100" s="1"/>
      <c r="D100" s="1"/>
      <c r="E100" s="1"/>
      <c r="F100" s="1"/>
      <c r="G100" s="1"/>
      <c r="H100" s="63"/>
      <c r="I100" s="6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9.75" customHeight="1" x14ac:dyDescent="0.25">
      <c r="A101" s="1"/>
      <c r="B101" s="1"/>
      <c r="C101" s="1"/>
      <c r="D101" s="1"/>
      <c r="E101" s="1"/>
      <c r="F101" s="1"/>
      <c r="G101" s="1"/>
      <c r="H101" s="63"/>
      <c r="I101" s="6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9.75" customHeight="1" x14ac:dyDescent="0.25">
      <c r="A102" s="1"/>
      <c r="B102" s="1"/>
      <c r="C102" s="1"/>
      <c r="D102" s="1"/>
      <c r="E102" s="1"/>
      <c r="F102" s="1"/>
      <c r="G102" s="1"/>
      <c r="H102" s="63"/>
      <c r="I102" s="6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9.75" customHeight="1" x14ac:dyDescent="0.25">
      <c r="A103" s="1"/>
      <c r="B103" s="1"/>
      <c r="C103" s="1"/>
      <c r="D103" s="1"/>
      <c r="E103" s="1"/>
      <c r="F103" s="1"/>
      <c r="G103" s="1"/>
      <c r="H103" s="63"/>
      <c r="I103" s="6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9.75" customHeight="1" x14ac:dyDescent="0.25">
      <c r="A104" s="1"/>
      <c r="B104" s="1"/>
      <c r="C104" s="1"/>
      <c r="D104" s="1"/>
      <c r="E104" s="1"/>
      <c r="F104" s="1"/>
      <c r="G104" s="1"/>
      <c r="H104" s="63"/>
      <c r="I104" s="6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9.75" customHeight="1" x14ac:dyDescent="0.25">
      <c r="A105" s="1"/>
      <c r="B105" s="1"/>
      <c r="C105" s="1"/>
      <c r="D105" s="1"/>
      <c r="E105" s="1"/>
      <c r="F105" s="1"/>
      <c r="G105" s="1"/>
      <c r="H105" s="63"/>
      <c r="I105" s="6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9.75" customHeight="1" x14ac:dyDescent="0.25">
      <c r="A106" s="1"/>
      <c r="B106" s="1"/>
      <c r="C106" s="1"/>
      <c r="D106" s="1"/>
      <c r="E106" s="1"/>
      <c r="F106" s="1"/>
      <c r="G106" s="1"/>
      <c r="H106" s="63"/>
      <c r="I106" s="6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9.75" customHeight="1" x14ac:dyDescent="0.25">
      <c r="A107" s="1"/>
      <c r="B107" s="1"/>
      <c r="C107" s="1"/>
      <c r="D107" s="1"/>
      <c r="E107" s="1"/>
      <c r="F107" s="1"/>
      <c r="G107" s="1"/>
      <c r="H107" s="63"/>
      <c r="I107" s="6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9.75" customHeight="1" x14ac:dyDescent="0.25">
      <c r="A108" s="1"/>
      <c r="B108" s="1"/>
      <c r="C108" s="1"/>
      <c r="D108" s="1"/>
      <c r="E108" s="1"/>
      <c r="F108" s="1"/>
      <c r="G108" s="1"/>
      <c r="H108" s="63"/>
      <c r="I108" s="6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9.75" customHeight="1" x14ac:dyDescent="0.25">
      <c r="A109" s="1"/>
      <c r="B109" s="1"/>
      <c r="C109" s="1"/>
      <c r="D109" s="1"/>
      <c r="E109" s="1"/>
      <c r="F109" s="1"/>
      <c r="G109" s="1"/>
      <c r="H109" s="63"/>
      <c r="I109" s="6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9.75" customHeight="1" x14ac:dyDescent="0.25">
      <c r="A110" s="1"/>
      <c r="B110" s="1"/>
      <c r="C110" s="1"/>
      <c r="D110" s="1"/>
      <c r="E110" s="1"/>
      <c r="F110" s="1"/>
      <c r="G110" s="1"/>
      <c r="H110" s="63"/>
      <c r="I110" s="6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9.75" customHeight="1" x14ac:dyDescent="0.25">
      <c r="A111" s="1"/>
      <c r="B111" s="1"/>
      <c r="C111" s="1"/>
      <c r="D111" s="1"/>
      <c r="E111" s="1"/>
      <c r="F111" s="1"/>
      <c r="G111" s="1"/>
      <c r="H111" s="63"/>
      <c r="I111" s="6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9.75" customHeight="1" x14ac:dyDescent="0.25">
      <c r="A112" s="1"/>
      <c r="B112" s="1"/>
      <c r="C112" s="1"/>
      <c r="D112" s="1"/>
      <c r="E112" s="1"/>
      <c r="F112" s="1"/>
      <c r="G112" s="1"/>
      <c r="H112" s="63"/>
      <c r="I112" s="6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9.75" customHeight="1" x14ac:dyDescent="0.25">
      <c r="A113" s="1"/>
      <c r="B113" s="1"/>
      <c r="C113" s="1"/>
      <c r="D113" s="1"/>
      <c r="E113" s="1"/>
      <c r="F113" s="1"/>
      <c r="G113" s="1"/>
      <c r="H113" s="63"/>
      <c r="I113" s="6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9.75" customHeight="1" x14ac:dyDescent="0.25">
      <c r="A114" s="1"/>
      <c r="B114" s="1"/>
      <c r="C114" s="1"/>
      <c r="D114" s="1"/>
      <c r="E114" s="1"/>
      <c r="F114" s="1"/>
      <c r="G114" s="1"/>
      <c r="H114" s="63"/>
      <c r="I114" s="6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9.75" customHeight="1" x14ac:dyDescent="0.25">
      <c r="A115" s="1"/>
      <c r="B115" s="1"/>
      <c r="C115" s="1"/>
      <c r="D115" s="1"/>
      <c r="E115" s="1"/>
      <c r="F115" s="1"/>
      <c r="G115" s="1"/>
      <c r="H115" s="63"/>
      <c r="I115" s="6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9.75" customHeight="1" x14ac:dyDescent="0.25">
      <c r="A116" s="1"/>
      <c r="B116" s="1"/>
      <c r="C116" s="1"/>
      <c r="D116" s="1"/>
      <c r="E116" s="1"/>
      <c r="F116" s="1"/>
      <c r="G116" s="1"/>
      <c r="H116" s="63"/>
      <c r="I116" s="6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9.75" customHeight="1" x14ac:dyDescent="0.25">
      <c r="A117" s="1"/>
      <c r="B117" s="1"/>
      <c r="C117" s="1"/>
      <c r="D117" s="1"/>
      <c r="E117" s="1"/>
      <c r="F117" s="1"/>
      <c r="G117" s="1"/>
      <c r="H117" s="63"/>
      <c r="I117" s="6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9.75" customHeight="1" x14ac:dyDescent="0.25">
      <c r="A118" s="1"/>
      <c r="B118" s="1"/>
      <c r="C118" s="1"/>
      <c r="D118" s="1"/>
      <c r="E118" s="1"/>
      <c r="F118" s="1"/>
      <c r="G118" s="1"/>
      <c r="H118" s="63"/>
      <c r="I118" s="6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9.75" customHeight="1" x14ac:dyDescent="0.25">
      <c r="A119" s="1"/>
      <c r="B119" s="1"/>
      <c r="C119" s="1"/>
      <c r="D119" s="1"/>
      <c r="E119" s="1"/>
      <c r="F119" s="1"/>
      <c r="G119" s="1"/>
      <c r="H119" s="63"/>
      <c r="I119" s="6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.75" customHeight="1" x14ac:dyDescent="0.25">
      <c r="A120" s="1"/>
      <c r="B120" s="1"/>
      <c r="C120" s="1"/>
      <c r="D120" s="1"/>
      <c r="E120" s="1"/>
      <c r="F120" s="1"/>
      <c r="G120" s="1"/>
      <c r="H120" s="63"/>
      <c r="I120" s="6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9.75" customHeight="1" x14ac:dyDescent="0.25">
      <c r="A121" s="1"/>
      <c r="B121" s="1"/>
      <c r="C121" s="1"/>
      <c r="D121" s="1"/>
      <c r="E121" s="1"/>
      <c r="F121" s="1"/>
      <c r="G121" s="1"/>
      <c r="H121" s="63"/>
      <c r="I121" s="6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9.75" customHeight="1" x14ac:dyDescent="0.25">
      <c r="A122" s="1"/>
      <c r="B122" s="1"/>
      <c r="C122" s="1"/>
      <c r="D122" s="1"/>
      <c r="E122" s="1"/>
      <c r="F122" s="1"/>
      <c r="G122" s="1"/>
      <c r="H122" s="63"/>
      <c r="I122" s="6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63"/>
      <c r="I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63"/>
      <c r="I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63"/>
      <c r="I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63"/>
      <c r="I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63"/>
      <c r="I127" s="6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63"/>
      <c r="I128" s="6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63"/>
      <c r="I129" s="6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63"/>
      <c r="I130" s="6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63"/>
      <c r="I131" s="6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63"/>
      <c r="I132" s="6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63"/>
      <c r="I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63"/>
      <c r="I134" s="6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63"/>
      <c r="I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63"/>
      <c r="I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63"/>
      <c r="I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63"/>
      <c r="I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63"/>
      <c r="I139" s="6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63"/>
      <c r="I140" s="6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63"/>
      <c r="I141" s="6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63"/>
      <c r="I142" s="6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63"/>
      <c r="I143" s="6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63"/>
      <c r="I144" s="6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63"/>
      <c r="I145" s="6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63"/>
      <c r="I146" s="6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63"/>
      <c r="I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63"/>
      <c r="I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63"/>
      <c r="I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63"/>
      <c r="I150" s="6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63"/>
      <c r="I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63"/>
      <c r="I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63"/>
      <c r="I153" s="6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63"/>
      <c r="I154" s="6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63"/>
      <c r="I155" s="6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63"/>
      <c r="I156" s="6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63"/>
      <c r="I157" s="6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63"/>
      <c r="I158" s="6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63"/>
      <c r="I159" s="6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63"/>
      <c r="I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63"/>
      <c r="I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63"/>
      <c r="I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63"/>
      <c r="I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63"/>
      <c r="I164" s="6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63"/>
      <c r="I165" s="6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63"/>
      <c r="I166" s="6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63"/>
      <c r="I167" s="6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63"/>
      <c r="I168" s="6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63"/>
      <c r="I169" s="6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63"/>
      <c r="I170" s="6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63"/>
      <c r="I171" s="6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63"/>
      <c r="I172" s="6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63"/>
      <c r="I173" s="6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63"/>
      <c r="I174" s="6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63"/>
      <c r="I175" s="6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63"/>
      <c r="I176" s="6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63"/>
      <c r="I177" s="6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63"/>
      <c r="I178" s="6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63"/>
      <c r="I179" s="6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63"/>
      <c r="I180" s="6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63"/>
      <c r="I181" s="6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63"/>
      <c r="I182" s="6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63"/>
      <c r="I183" s="6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63"/>
      <c r="I184" s="6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63"/>
      <c r="I185" s="6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63"/>
      <c r="I186" s="6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63"/>
      <c r="I187" s="6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63"/>
      <c r="I188" s="6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63"/>
      <c r="I189" s="6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63"/>
      <c r="I190" s="6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63"/>
      <c r="I191" s="6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63"/>
      <c r="I192" s="6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63"/>
      <c r="I193" s="6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63"/>
      <c r="I194" s="6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63"/>
      <c r="I195" s="6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63"/>
      <c r="I196" s="6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63"/>
      <c r="I197" s="6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63"/>
      <c r="I198" s="6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63"/>
      <c r="I199" s="6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63"/>
      <c r="I200" s="6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63"/>
      <c r="I201" s="6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63"/>
      <c r="I202" s="6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63"/>
      <c r="I203" s="6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63"/>
      <c r="I204" s="6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63"/>
      <c r="I205" s="6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63"/>
      <c r="I206" s="6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63"/>
      <c r="I207" s="6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63"/>
      <c r="I208" s="6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63"/>
      <c r="I209" s="6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63"/>
      <c r="I210" s="6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63"/>
      <c r="I211" s="6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63"/>
      <c r="I212" s="6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63"/>
      <c r="I213" s="6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63"/>
      <c r="I214" s="6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63"/>
      <c r="I215" s="6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63"/>
      <c r="I216" s="6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63"/>
      <c r="I217" s="6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63"/>
      <c r="I218" s="6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63"/>
      <c r="I219" s="6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63"/>
      <c r="I220" s="6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63"/>
      <c r="I221" s="6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63"/>
      <c r="I222" s="6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63"/>
      <c r="I223" s="6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63"/>
      <c r="I224" s="6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63"/>
      <c r="I225" s="6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63"/>
      <c r="I226" s="6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63"/>
      <c r="I227" s="6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63"/>
      <c r="I228" s="6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63"/>
      <c r="I229" s="6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63"/>
      <c r="I230" s="6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63"/>
      <c r="I231" s="6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63"/>
      <c r="I232" s="6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63"/>
      <c r="I233" s="6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63"/>
      <c r="I234" s="6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63"/>
      <c r="I235" s="6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63"/>
      <c r="I236" s="6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63"/>
      <c r="I237" s="6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63"/>
      <c r="I238" s="6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63"/>
      <c r="I239" s="6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63"/>
      <c r="I240" s="6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63"/>
      <c r="I241" s="6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63"/>
      <c r="I242" s="6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63"/>
      <c r="I243" s="6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63"/>
      <c r="I244" s="6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63"/>
      <c r="I245" s="6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63"/>
      <c r="I246" s="6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63"/>
      <c r="I247" s="6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63"/>
      <c r="I248" s="6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63"/>
      <c r="I249" s="6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63"/>
      <c r="I250" s="6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63"/>
      <c r="I251" s="6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63"/>
      <c r="I252" s="6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63"/>
      <c r="I253" s="6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63"/>
      <c r="I254" s="6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63"/>
      <c r="I255" s="6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63"/>
      <c r="I256" s="6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63"/>
      <c r="I257" s="6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63"/>
      <c r="I258" s="6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63"/>
      <c r="I259" s="6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63"/>
      <c r="I260" s="6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63"/>
      <c r="I261" s="6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63"/>
      <c r="I262" s="6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63"/>
      <c r="I263" s="6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63"/>
      <c r="I264" s="6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63"/>
      <c r="I265" s="6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63"/>
      <c r="I266" s="6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63"/>
      <c r="I267" s="6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63"/>
      <c r="I268" s="6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63"/>
      <c r="I269" s="6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63"/>
      <c r="I270" s="6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63"/>
      <c r="I271" s="6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63"/>
      <c r="I272" s="6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63"/>
      <c r="I273" s="6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63"/>
      <c r="I274" s="6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63"/>
      <c r="I275" s="6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63"/>
      <c r="I276" s="6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63"/>
      <c r="I277" s="6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63"/>
      <c r="I278" s="6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63"/>
      <c r="I279" s="6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63"/>
      <c r="I280" s="6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63"/>
      <c r="I281" s="6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63"/>
      <c r="I282" s="6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63"/>
      <c r="I283" s="6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63"/>
      <c r="I284" s="6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63"/>
      <c r="I285" s="6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63"/>
      <c r="I286" s="6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63"/>
      <c r="I287" s="6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63"/>
      <c r="I288" s="6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63"/>
      <c r="I289" s="6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63"/>
      <c r="I290" s="6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63"/>
      <c r="I291" s="6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63"/>
      <c r="I292" s="6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63"/>
      <c r="I293" s="6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63"/>
      <c r="I294" s="6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63"/>
      <c r="I295" s="6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63"/>
      <c r="I296" s="6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63"/>
      <c r="I297" s="6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63"/>
      <c r="I298" s="6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63"/>
      <c r="I299" s="6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63"/>
      <c r="I300" s="6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63"/>
      <c r="I301" s="6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63"/>
      <c r="I302" s="6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63"/>
      <c r="I303" s="6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63"/>
      <c r="I304" s="6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63"/>
      <c r="I305" s="6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63"/>
      <c r="I306" s="6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63"/>
      <c r="I307" s="6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63"/>
      <c r="I308" s="6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63"/>
      <c r="I309" s="6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63"/>
      <c r="I310" s="6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63"/>
      <c r="I311" s="6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63"/>
      <c r="I312" s="6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63"/>
      <c r="I313" s="6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63"/>
      <c r="I314" s="6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63"/>
      <c r="I315" s="6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63"/>
      <c r="I316" s="6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63"/>
      <c r="I317" s="6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63"/>
      <c r="I318" s="6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63"/>
      <c r="I319" s="6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63"/>
      <c r="I320" s="6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63"/>
      <c r="I321" s="6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63"/>
      <c r="I322" s="6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63"/>
      <c r="I323" s="6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63"/>
      <c r="I324" s="6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63"/>
      <c r="I325" s="6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63"/>
      <c r="I326" s="6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63"/>
      <c r="I327" s="6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63"/>
      <c r="I328" s="6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63"/>
      <c r="I329" s="6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63"/>
      <c r="I330" s="6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63"/>
      <c r="I331" s="6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63"/>
      <c r="I332" s="6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63"/>
      <c r="I333" s="6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63"/>
      <c r="I334" s="6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63"/>
      <c r="I335" s="6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63"/>
      <c r="I336" s="6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63"/>
      <c r="I337" s="6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63"/>
      <c r="I338" s="6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63"/>
      <c r="I339" s="6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63"/>
      <c r="I340" s="6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63"/>
      <c r="I341" s="6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63"/>
      <c r="I342" s="6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63"/>
      <c r="I343" s="6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63"/>
      <c r="I344" s="6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63"/>
      <c r="I345" s="6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63"/>
      <c r="I346" s="6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63"/>
      <c r="I347" s="6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63"/>
      <c r="I348" s="6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63"/>
      <c r="I349" s="6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63"/>
      <c r="I350" s="6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63"/>
      <c r="I351" s="6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63"/>
      <c r="I352" s="6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63"/>
      <c r="I353" s="6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63"/>
      <c r="I354" s="6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63"/>
      <c r="I355" s="6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63"/>
      <c r="I356" s="6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63"/>
      <c r="I357" s="6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63"/>
      <c r="I358" s="6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63"/>
      <c r="I359" s="6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63"/>
      <c r="I360" s="6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63"/>
      <c r="I361" s="6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63"/>
      <c r="I362" s="6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63"/>
      <c r="I363" s="6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63"/>
      <c r="I364" s="6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63"/>
      <c r="I365" s="6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63"/>
      <c r="I366" s="6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63"/>
      <c r="I367" s="6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63"/>
      <c r="I368" s="6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63"/>
      <c r="I369" s="6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63"/>
      <c r="I370" s="6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63"/>
      <c r="I371" s="6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63"/>
      <c r="I372" s="6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63"/>
      <c r="I373" s="6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63"/>
      <c r="I374" s="6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63"/>
      <c r="I375" s="6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63"/>
      <c r="I376" s="6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63"/>
      <c r="I377" s="6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63"/>
      <c r="I378" s="6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63"/>
      <c r="I379" s="6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63"/>
      <c r="I380" s="6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63"/>
      <c r="I381" s="6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63"/>
      <c r="I382" s="6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63"/>
      <c r="I383" s="6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63"/>
      <c r="I384" s="6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63"/>
      <c r="I385" s="6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63"/>
      <c r="I386" s="6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63"/>
      <c r="I387" s="6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63"/>
      <c r="I388" s="6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63"/>
      <c r="I389" s="6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63"/>
      <c r="I390" s="6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63"/>
      <c r="I391" s="6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63"/>
      <c r="I392" s="6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63"/>
      <c r="I393" s="6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63"/>
      <c r="I394" s="6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63"/>
      <c r="I395" s="6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63"/>
      <c r="I396" s="6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63"/>
      <c r="I397" s="6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63"/>
      <c r="I398" s="6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63"/>
      <c r="I399" s="6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63"/>
      <c r="I400" s="6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63"/>
      <c r="I401" s="6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63"/>
      <c r="I402" s="6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63"/>
      <c r="I403" s="6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63"/>
      <c r="I404" s="6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63"/>
      <c r="I405" s="6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63"/>
      <c r="I406" s="6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63"/>
      <c r="I407" s="6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63"/>
      <c r="I408" s="6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63"/>
      <c r="I409" s="6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63"/>
      <c r="I410" s="6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63"/>
      <c r="I411" s="6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63"/>
      <c r="I412" s="6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63"/>
      <c r="I413" s="6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63"/>
      <c r="I414" s="6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63"/>
      <c r="I415" s="6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63"/>
      <c r="I416" s="6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63"/>
      <c r="I417" s="6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63"/>
      <c r="I418" s="6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63"/>
      <c r="I419" s="6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63"/>
      <c r="I420" s="6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63"/>
      <c r="I421" s="6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63"/>
      <c r="I422" s="6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63"/>
      <c r="I423" s="6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63"/>
      <c r="I424" s="6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63"/>
      <c r="I425" s="6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63"/>
      <c r="I426" s="6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63"/>
      <c r="I427" s="6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63"/>
      <c r="I428" s="6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63"/>
      <c r="I429" s="6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63"/>
      <c r="I430" s="6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63"/>
      <c r="I431" s="6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63"/>
      <c r="I432" s="6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63"/>
      <c r="I433" s="6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63"/>
      <c r="I434" s="6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63"/>
      <c r="I435" s="6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63"/>
      <c r="I436" s="6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63"/>
      <c r="I437" s="6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63"/>
      <c r="I438" s="6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63"/>
      <c r="I439" s="6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63"/>
      <c r="I440" s="6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63"/>
      <c r="I441" s="6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63"/>
      <c r="I442" s="6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63"/>
      <c r="I443" s="6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63"/>
      <c r="I444" s="6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63"/>
      <c r="I445" s="6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63"/>
      <c r="I446" s="6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63"/>
      <c r="I447" s="6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63"/>
      <c r="I448" s="6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63"/>
      <c r="I449" s="6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63"/>
      <c r="I450" s="6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63"/>
      <c r="I451" s="6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63"/>
      <c r="I452" s="6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63"/>
      <c r="I453" s="6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63"/>
      <c r="I454" s="6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63"/>
      <c r="I455" s="6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63"/>
      <c r="I456" s="6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63"/>
      <c r="I457" s="6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63"/>
      <c r="I458" s="6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63"/>
      <c r="I459" s="6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63"/>
      <c r="I460" s="6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63"/>
      <c r="I461" s="6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63"/>
      <c r="I462" s="6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63"/>
      <c r="I463" s="6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63"/>
      <c r="I464" s="6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63"/>
      <c r="I465" s="6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63"/>
      <c r="I466" s="6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63"/>
      <c r="I467" s="6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63"/>
      <c r="I468" s="6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63"/>
      <c r="I469" s="6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63"/>
      <c r="I470" s="6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63"/>
      <c r="I471" s="6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63"/>
      <c r="I472" s="6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63"/>
      <c r="I473" s="6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63"/>
      <c r="I474" s="6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63"/>
      <c r="I475" s="6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63"/>
      <c r="I476" s="6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63"/>
      <c r="I477" s="6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63"/>
      <c r="I478" s="6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63"/>
      <c r="I479" s="6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63"/>
      <c r="I480" s="6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63"/>
      <c r="I481" s="6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63"/>
      <c r="I482" s="6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63"/>
      <c r="I483" s="6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63"/>
      <c r="I484" s="6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63"/>
      <c r="I485" s="6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63"/>
      <c r="I486" s="6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63"/>
      <c r="I487" s="6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63"/>
      <c r="I488" s="6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63"/>
      <c r="I489" s="6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63"/>
      <c r="I490" s="6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63"/>
      <c r="I491" s="6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63"/>
      <c r="I492" s="6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63"/>
      <c r="I493" s="6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63"/>
      <c r="I494" s="6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63"/>
      <c r="I495" s="6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63"/>
      <c r="I496" s="6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63"/>
      <c r="I497" s="6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63"/>
      <c r="I498" s="6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63"/>
      <c r="I499" s="6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63"/>
      <c r="I500" s="6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63"/>
      <c r="I501" s="6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63"/>
      <c r="I502" s="6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63"/>
      <c r="I503" s="6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63"/>
      <c r="I504" s="6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63"/>
      <c r="I505" s="6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63"/>
      <c r="I506" s="6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63"/>
      <c r="I507" s="6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63"/>
      <c r="I508" s="6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63"/>
      <c r="I509" s="6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63"/>
      <c r="I510" s="6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63"/>
      <c r="I511" s="6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63"/>
      <c r="I512" s="6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63"/>
      <c r="I513" s="6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63"/>
      <c r="I514" s="6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63"/>
      <c r="I515" s="6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63"/>
      <c r="I516" s="6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63"/>
      <c r="I517" s="6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63"/>
      <c r="I518" s="6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63"/>
      <c r="I519" s="6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63"/>
      <c r="I520" s="6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63"/>
      <c r="I521" s="6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63"/>
      <c r="I522" s="6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63"/>
      <c r="I523" s="6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63"/>
      <c r="I524" s="6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63"/>
      <c r="I525" s="6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63"/>
      <c r="I526" s="6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63"/>
      <c r="I527" s="6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63"/>
      <c r="I528" s="6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63"/>
      <c r="I529" s="6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63"/>
      <c r="I530" s="6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63"/>
      <c r="I531" s="6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63"/>
      <c r="I532" s="6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63"/>
      <c r="I533" s="6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63"/>
      <c r="I534" s="6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63"/>
      <c r="I535" s="6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63"/>
      <c r="I536" s="6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63"/>
      <c r="I537" s="6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63"/>
      <c r="I538" s="6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63"/>
      <c r="I539" s="6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63"/>
      <c r="I540" s="6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63"/>
      <c r="I541" s="6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63"/>
      <c r="I542" s="6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63"/>
      <c r="I543" s="6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63"/>
      <c r="I544" s="6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63"/>
      <c r="I545" s="6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63"/>
      <c r="I546" s="6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63"/>
      <c r="I547" s="6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63"/>
      <c r="I548" s="6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63"/>
      <c r="I549" s="6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63"/>
      <c r="I550" s="6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63"/>
      <c r="I551" s="6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63"/>
      <c r="I552" s="6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63"/>
      <c r="I553" s="6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63"/>
      <c r="I554" s="6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63"/>
      <c r="I555" s="6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63"/>
      <c r="I556" s="6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63"/>
      <c r="I557" s="6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63"/>
      <c r="I558" s="6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63"/>
      <c r="I559" s="6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63"/>
      <c r="I560" s="6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63"/>
      <c r="I561" s="6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63"/>
      <c r="I562" s="6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63"/>
      <c r="I563" s="6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63"/>
      <c r="I564" s="6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63"/>
      <c r="I565" s="6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63"/>
      <c r="I566" s="6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63"/>
      <c r="I567" s="6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63"/>
      <c r="I568" s="6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63"/>
      <c r="I569" s="6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63"/>
      <c r="I570" s="6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63"/>
      <c r="I571" s="6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63"/>
      <c r="I572" s="6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63"/>
      <c r="I573" s="6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63"/>
      <c r="I574" s="6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63"/>
      <c r="I575" s="6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63"/>
      <c r="I576" s="6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63"/>
      <c r="I577" s="6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63"/>
      <c r="I578" s="6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63"/>
      <c r="I579" s="6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63"/>
      <c r="I580" s="6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63"/>
      <c r="I581" s="6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63"/>
      <c r="I582" s="6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63"/>
      <c r="I583" s="6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63"/>
      <c r="I584" s="6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63"/>
      <c r="I585" s="6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63"/>
      <c r="I586" s="6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63"/>
      <c r="I587" s="6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63"/>
      <c r="I588" s="6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63"/>
      <c r="I589" s="6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63"/>
      <c r="I590" s="6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63"/>
      <c r="I591" s="6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63"/>
      <c r="I592" s="6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63"/>
      <c r="I593" s="6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63"/>
      <c r="I594" s="6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63"/>
      <c r="I595" s="6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63"/>
      <c r="I596" s="6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63"/>
      <c r="I597" s="6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63"/>
      <c r="I598" s="6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63"/>
      <c r="I599" s="6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63"/>
      <c r="I600" s="6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63"/>
      <c r="I601" s="6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63"/>
      <c r="I602" s="6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63"/>
      <c r="I603" s="6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63"/>
      <c r="I604" s="6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63"/>
      <c r="I605" s="6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63"/>
      <c r="I606" s="6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63"/>
      <c r="I607" s="6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63"/>
      <c r="I608" s="6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63"/>
      <c r="I609" s="6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63"/>
      <c r="I610" s="6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63"/>
      <c r="I611" s="6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63"/>
      <c r="I612" s="6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63"/>
      <c r="I613" s="6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63"/>
      <c r="I614" s="6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63"/>
      <c r="I615" s="6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63"/>
      <c r="I616" s="6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63"/>
      <c r="I617" s="6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63"/>
      <c r="I618" s="6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63"/>
      <c r="I619" s="6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63"/>
      <c r="I620" s="6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63"/>
      <c r="I621" s="6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63"/>
      <c r="I622" s="6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63"/>
      <c r="I623" s="6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63"/>
      <c r="I624" s="6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63"/>
      <c r="I625" s="6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63"/>
      <c r="I626" s="6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63"/>
      <c r="I627" s="6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63"/>
      <c r="I628" s="6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63"/>
      <c r="I629" s="6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63"/>
      <c r="I630" s="6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63"/>
      <c r="I631" s="6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63"/>
      <c r="I632" s="6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63"/>
      <c r="I633" s="6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63"/>
      <c r="I634" s="6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63"/>
      <c r="I635" s="6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63"/>
      <c r="I636" s="6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63"/>
      <c r="I637" s="6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63"/>
      <c r="I638" s="6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63"/>
      <c r="I639" s="6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63"/>
      <c r="I640" s="6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63"/>
      <c r="I641" s="6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63"/>
      <c r="I642" s="6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63"/>
      <c r="I643" s="6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63"/>
      <c r="I644" s="6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63"/>
      <c r="I645" s="6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63"/>
      <c r="I646" s="6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63"/>
      <c r="I647" s="6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63"/>
      <c r="I648" s="6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63"/>
      <c r="I649" s="6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63"/>
      <c r="I650" s="6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63"/>
      <c r="I651" s="6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63"/>
      <c r="I652" s="6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63"/>
      <c r="I653" s="6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63"/>
      <c r="I654" s="6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63"/>
      <c r="I655" s="6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63"/>
      <c r="I656" s="6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63"/>
      <c r="I657" s="6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63"/>
      <c r="I658" s="6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63"/>
      <c r="I659" s="6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63"/>
      <c r="I660" s="6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63"/>
      <c r="I661" s="6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63"/>
      <c r="I662" s="6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63"/>
      <c r="I663" s="6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63"/>
      <c r="I664" s="6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63"/>
      <c r="I665" s="6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63"/>
      <c r="I666" s="6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63"/>
      <c r="I667" s="6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63"/>
      <c r="I668" s="6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63"/>
      <c r="I669" s="6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63"/>
      <c r="I670" s="6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63"/>
      <c r="I671" s="6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63"/>
      <c r="I672" s="6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63"/>
      <c r="I673" s="6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63"/>
      <c r="I674" s="6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63"/>
      <c r="I675" s="6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63"/>
      <c r="I676" s="6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63"/>
      <c r="I677" s="6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63"/>
      <c r="I678" s="6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63"/>
      <c r="I679" s="6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63"/>
      <c r="I680" s="6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63"/>
      <c r="I681" s="6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63"/>
      <c r="I682" s="6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63"/>
      <c r="I683" s="6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63"/>
      <c r="I684" s="6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63"/>
      <c r="I685" s="6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63"/>
      <c r="I686" s="6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63"/>
      <c r="I687" s="6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63"/>
      <c r="I688" s="6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63"/>
      <c r="I689" s="6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63"/>
      <c r="I690" s="6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63"/>
      <c r="I691" s="6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63"/>
      <c r="I692" s="6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63"/>
      <c r="I693" s="6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63"/>
      <c r="I694" s="6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63"/>
      <c r="I695" s="6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63"/>
      <c r="I696" s="6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63"/>
      <c r="I697" s="6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63"/>
      <c r="I698" s="6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63"/>
      <c r="I699" s="6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63"/>
      <c r="I700" s="6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63"/>
      <c r="I701" s="6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63"/>
      <c r="I702" s="6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63"/>
      <c r="I703" s="6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63"/>
      <c r="I704" s="6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63"/>
      <c r="I705" s="6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63"/>
      <c r="I706" s="6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63"/>
      <c r="I707" s="6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63"/>
      <c r="I708" s="6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63"/>
      <c r="I709" s="6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63"/>
      <c r="I710" s="6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63"/>
      <c r="I711" s="6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63"/>
      <c r="I712" s="6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63"/>
      <c r="I713" s="6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63"/>
      <c r="I714" s="6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63"/>
      <c r="I715" s="6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63"/>
      <c r="I716" s="6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63"/>
      <c r="I717" s="6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63"/>
      <c r="I718" s="6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63"/>
      <c r="I719" s="6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63"/>
      <c r="I720" s="6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63"/>
      <c r="I721" s="6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63"/>
      <c r="I722" s="6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63"/>
      <c r="I723" s="6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63"/>
      <c r="I724" s="6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63"/>
      <c r="I725" s="6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63"/>
      <c r="I726" s="6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63"/>
      <c r="I727" s="6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63"/>
      <c r="I728" s="6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63"/>
      <c r="I729" s="6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63"/>
      <c r="I730" s="6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63"/>
      <c r="I731" s="6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63"/>
      <c r="I732" s="6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63"/>
      <c r="I733" s="6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63"/>
      <c r="I734" s="6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63"/>
      <c r="I735" s="6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63"/>
      <c r="I736" s="6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63"/>
      <c r="I737" s="6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63"/>
      <c r="I738" s="6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63"/>
      <c r="I739" s="6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63"/>
      <c r="I740" s="6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63"/>
      <c r="I741" s="6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63"/>
      <c r="I742" s="6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63"/>
      <c r="I743" s="6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63"/>
      <c r="I744" s="6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63"/>
      <c r="I745" s="6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63"/>
      <c r="I746" s="6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63"/>
      <c r="I747" s="6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63"/>
      <c r="I748" s="6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63"/>
      <c r="I749" s="6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63"/>
      <c r="I750" s="6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63"/>
      <c r="I751" s="6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63"/>
      <c r="I752" s="6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63"/>
      <c r="I753" s="6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63"/>
      <c r="I754" s="6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63"/>
      <c r="I755" s="6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63"/>
      <c r="I756" s="6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63"/>
      <c r="I757" s="6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63"/>
      <c r="I758" s="6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63"/>
      <c r="I759" s="6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63"/>
      <c r="I760" s="6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63"/>
      <c r="I761" s="6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63"/>
      <c r="I762" s="6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63"/>
      <c r="I763" s="6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63"/>
      <c r="I764" s="6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63"/>
      <c r="I765" s="6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63"/>
      <c r="I766" s="6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63"/>
      <c r="I767" s="6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63"/>
      <c r="I768" s="6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63"/>
      <c r="I769" s="6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63"/>
      <c r="I770" s="6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63"/>
      <c r="I771" s="6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63"/>
      <c r="I772" s="6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63"/>
      <c r="I773" s="6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63"/>
      <c r="I774" s="6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63"/>
      <c r="I775" s="6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63"/>
      <c r="I776" s="6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63"/>
      <c r="I777" s="6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63"/>
      <c r="I778" s="6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63"/>
      <c r="I779" s="6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63"/>
      <c r="I780" s="6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63"/>
      <c r="I781" s="6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63"/>
      <c r="I782" s="6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63"/>
      <c r="I783" s="6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63"/>
      <c r="I784" s="6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63"/>
      <c r="I785" s="6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63"/>
      <c r="I786" s="6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63"/>
      <c r="I787" s="6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63"/>
      <c r="I788" s="6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63"/>
      <c r="I789" s="6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63"/>
      <c r="I790" s="6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63"/>
      <c r="I791" s="6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63"/>
      <c r="I792" s="6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63"/>
      <c r="I793" s="6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63"/>
      <c r="I794" s="6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63"/>
      <c r="I795" s="6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63"/>
      <c r="I796" s="6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63"/>
      <c r="I797" s="6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63"/>
      <c r="I798" s="6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63"/>
      <c r="I799" s="6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63"/>
      <c r="I800" s="6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63"/>
      <c r="I801" s="6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63"/>
      <c r="I802" s="6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63"/>
      <c r="I803" s="6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63"/>
      <c r="I804" s="6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63"/>
      <c r="I805" s="6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63"/>
      <c r="I806" s="6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63"/>
      <c r="I807" s="6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63"/>
      <c r="I808" s="6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63"/>
      <c r="I809" s="6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63"/>
      <c r="I810" s="6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63"/>
      <c r="I811" s="6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63"/>
      <c r="I812" s="6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63"/>
      <c r="I813" s="6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63"/>
      <c r="I814" s="6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63"/>
      <c r="I815" s="6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63"/>
      <c r="I816" s="6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63"/>
      <c r="I817" s="6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63"/>
      <c r="I818" s="6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63"/>
      <c r="I819" s="6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63"/>
      <c r="I820" s="6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63"/>
      <c r="I821" s="6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63"/>
      <c r="I822" s="6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63"/>
      <c r="I823" s="6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63"/>
      <c r="I824" s="6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63"/>
      <c r="I825" s="6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63"/>
      <c r="I826" s="6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63"/>
      <c r="I827" s="6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63"/>
      <c r="I828" s="6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63"/>
      <c r="I829" s="6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63"/>
      <c r="I830" s="6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63"/>
      <c r="I831" s="6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63"/>
      <c r="I832" s="6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63"/>
      <c r="I833" s="6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63"/>
      <c r="I834" s="6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63"/>
      <c r="I835" s="6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63"/>
      <c r="I836" s="6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63"/>
      <c r="I837" s="6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63"/>
      <c r="I838" s="6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63"/>
      <c r="I839" s="6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63"/>
      <c r="I840" s="6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63"/>
      <c r="I841" s="6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63"/>
      <c r="I842" s="6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63"/>
      <c r="I843" s="6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63"/>
      <c r="I844" s="6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63"/>
      <c r="I845" s="6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63"/>
      <c r="I846" s="6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63"/>
      <c r="I847" s="6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63"/>
      <c r="I848" s="6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63"/>
      <c r="I849" s="6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63"/>
      <c r="I850" s="6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63"/>
      <c r="I851" s="6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63"/>
      <c r="I852" s="6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63"/>
      <c r="I853" s="6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63"/>
      <c r="I854" s="6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63"/>
      <c r="I855" s="6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63"/>
      <c r="I856" s="6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63"/>
      <c r="I857" s="6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63"/>
      <c r="I858" s="6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63"/>
      <c r="I859" s="6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63"/>
      <c r="I860" s="6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63"/>
      <c r="I861" s="6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63"/>
      <c r="I862" s="6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63"/>
      <c r="I863" s="6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63"/>
      <c r="I864" s="6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63"/>
      <c r="I865" s="6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63"/>
      <c r="I866" s="6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63"/>
      <c r="I867" s="6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63"/>
      <c r="I868" s="6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63"/>
      <c r="I869" s="6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63"/>
      <c r="I870" s="6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63"/>
      <c r="I871" s="6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63"/>
      <c r="I872" s="6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63"/>
      <c r="I873" s="6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63"/>
      <c r="I874" s="6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63"/>
      <c r="I875" s="6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63"/>
      <c r="I876" s="6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63"/>
      <c r="I877" s="6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63"/>
      <c r="I878" s="6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63"/>
      <c r="I879" s="6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63"/>
      <c r="I880" s="6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63"/>
      <c r="I881" s="6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63"/>
      <c r="I882" s="6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63"/>
      <c r="I883" s="6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63"/>
      <c r="I884" s="6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63"/>
      <c r="I885" s="6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63"/>
      <c r="I886" s="6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63"/>
      <c r="I887" s="6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63"/>
      <c r="I888" s="6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63"/>
      <c r="I889" s="6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63"/>
      <c r="I890" s="6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63"/>
      <c r="I891" s="6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63"/>
      <c r="I892" s="6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63"/>
      <c r="I893" s="6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63"/>
      <c r="I894" s="6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63"/>
      <c r="I895" s="6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63"/>
      <c r="I896" s="6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63"/>
      <c r="I897" s="6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63"/>
      <c r="I898" s="6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63"/>
      <c r="I899" s="6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63"/>
      <c r="I900" s="6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63"/>
      <c r="I901" s="6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63"/>
      <c r="I902" s="6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63"/>
      <c r="I903" s="6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63"/>
      <c r="I904" s="6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63"/>
      <c r="I905" s="6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63"/>
      <c r="I906" s="6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63"/>
      <c r="I907" s="6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63"/>
      <c r="I908" s="6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63"/>
      <c r="I909" s="6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63"/>
      <c r="I910" s="6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63"/>
      <c r="I911" s="6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63"/>
      <c r="I912" s="6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63"/>
      <c r="I913" s="6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63"/>
      <c r="I914" s="6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63"/>
      <c r="I915" s="6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63"/>
      <c r="I916" s="6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63"/>
      <c r="I917" s="6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63"/>
      <c r="I918" s="6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63"/>
      <c r="I919" s="6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63"/>
      <c r="I920" s="6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63"/>
      <c r="I921" s="6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63"/>
      <c r="I922" s="6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63"/>
      <c r="I923" s="6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63"/>
      <c r="I924" s="6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63"/>
      <c r="I925" s="6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63"/>
      <c r="I926" s="6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63"/>
      <c r="I927" s="6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63"/>
      <c r="I928" s="6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63"/>
      <c r="I929" s="6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63"/>
      <c r="I930" s="6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63"/>
      <c r="I931" s="6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63"/>
      <c r="I932" s="6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63"/>
      <c r="I933" s="6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63"/>
      <c r="I934" s="6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63"/>
      <c r="I935" s="6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63"/>
      <c r="I936" s="6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63"/>
      <c r="I937" s="6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63"/>
      <c r="I938" s="6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63"/>
      <c r="I939" s="6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63"/>
      <c r="I940" s="6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63"/>
      <c r="I941" s="6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63"/>
      <c r="I942" s="6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63"/>
      <c r="I943" s="6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63"/>
      <c r="I944" s="6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63"/>
      <c r="I945" s="6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63"/>
      <c r="I946" s="6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63"/>
      <c r="I947" s="6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63"/>
      <c r="I948" s="6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63"/>
      <c r="I949" s="6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63"/>
      <c r="I950" s="6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63"/>
      <c r="I951" s="6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63"/>
      <c r="I952" s="6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63"/>
      <c r="I953" s="6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63"/>
      <c r="I954" s="6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63"/>
      <c r="I955" s="6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63"/>
      <c r="I956" s="6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63"/>
      <c r="I957" s="6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63"/>
      <c r="I958" s="6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63"/>
      <c r="I959" s="6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63"/>
      <c r="I960" s="6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63"/>
      <c r="I961" s="6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63"/>
      <c r="I962" s="6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63"/>
      <c r="I963" s="6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63"/>
      <c r="I964" s="6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63"/>
      <c r="I965" s="6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63"/>
      <c r="I966" s="6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63"/>
      <c r="I967" s="6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63"/>
      <c r="I968" s="6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63"/>
      <c r="I969" s="6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63"/>
      <c r="I970" s="6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63"/>
      <c r="I971" s="6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63"/>
      <c r="I972" s="6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63"/>
      <c r="I973" s="6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63"/>
      <c r="I974" s="6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63"/>
      <c r="I975" s="6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63"/>
      <c r="I976" s="6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63"/>
      <c r="I977" s="6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63"/>
      <c r="I978" s="6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63"/>
      <c r="I979" s="6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63"/>
      <c r="I980" s="6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63"/>
      <c r="I981" s="6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63"/>
      <c r="I982" s="6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63"/>
      <c r="I983" s="6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63"/>
      <c r="I984" s="6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63"/>
      <c r="I985" s="6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63"/>
      <c r="I986" s="6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63"/>
      <c r="I987" s="6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63"/>
      <c r="I988" s="6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63"/>
      <c r="I989" s="6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63"/>
      <c r="I990" s="6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63"/>
      <c r="I991" s="6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63"/>
      <c r="I992" s="6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63"/>
      <c r="I993" s="6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63"/>
      <c r="I994" s="6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63"/>
      <c r="I995" s="6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2">
    <mergeCell ref="A2:J2"/>
    <mergeCell ref="A3:B3"/>
    <mergeCell ref="A13:B13"/>
    <mergeCell ref="D6:F6"/>
    <mergeCell ref="D7:F7"/>
    <mergeCell ref="D8:F8"/>
    <mergeCell ref="A14:A15"/>
    <mergeCell ref="H14:H15"/>
    <mergeCell ref="I14:I15"/>
    <mergeCell ref="J14:J15"/>
    <mergeCell ref="A4:B4"/>
    <mergeCell ref="A5:B5"/>
  </mergeCells>
  <printOptions horizontalCentered="1"/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19" zoomScale="50" zoomScaleNormal="50" workbookViewId="0">
      <selection activeCell="A39" sqref="A39"/>
    </sheetView>
  </sheetViews>
  <sheetFormatPr defaultColWidth="11.25" defaultRowHeight="15" customHeight="1" x14ac:dyDescent="0.25"/>
  <cols>
    <col min="1" max="1" width="66.25" customWidth="1"/>
    <col min="2" max="2" width="39.625" customWidth="1"/>
    <col min="3" max="3" width="30.375" customWidth="1"/>
    <col min="4" max="4" width="28.625" customWidth="1"/>
    <col min="5" max="5" width="25.625" customWidth="1"/>
    <col min="6" max="6" width="24.375" customWidth="1"/>
    <col min="7" max="7" width="57.625" customWidth="1"/>
    <col min="8" max="8" width="37.625" customWidth="1"/>
    <col min="9" max="9" width="29.375" customWidth="1"/>
    <col min="10" max="10" width="37.75" customWidth="1"/>
    <col min="11" max="26" width="10.875" customWidth="1"/>
  </cols>
  <sheetData>
    <row r="1" spans="1:26" ht="39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" customHeight="1" x14ac:dyDescent="0.25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25">
      <c r="A3" s="100"/>
      <c r="B3" s="101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4.75" customHeight="1" x14ac:dyDescent="0.25">
      <c r="A4" s="127" t="s">
        <v>1</v>
      </c>
      <c r="B4" s="128"/>
      <c r="C4" s="3" t="s">
        <v>2</v>
      </c>
      <c r="D4" s="129" t="s">
        <v>3</v>
      </c>
      <c r="E4" s="9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 x14ac:dyDescent="0.25">
      <c r="A5" s="130" t="s">
        <v>4</v>
      </c>
      <c r="B5" s="131"/>
      <c r="C5" s="4">
        <v>654097</v>
      </c>
      <c r="D5" s="132">
        <v>0.875</v>
      </c>
      <c r="E5" s="12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25">
      <c r="A6" s="135" t="s">
        <v>5</v>
      </c>
      <c r="B6" s="102"/>
      <c r="C6" s="5">
        <v>180000</v>
      </c>
      <c r="D6" s="133"/>
      <c r="E6" s="12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 x14ac:dyDescent="0.25">
      <c r="A7" s="135" t="s">
        <v>6</v>
      </c>
      <c r="B7" s="102"/>
      <c r="C7" s="5">
        <v>50000</v>
      </c>
      <c r="D7" s="133"/>
      <c r="E7" s="12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 customHeight="1" x14ac:dyDescent="0.25">
      <c r="A8" s="136" t="s">
        <v>7</v>
      </c>
      <c r="B8" s="102"/>
      <c r="C8" s="6">
        <f>SUM(C5:C7)</f>
        <v>884097</v>
      </c>
      <c r="D8" s="134"/>
      <c r="E8" s="12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4.75" customHeight="1" x14ac:dyDescent="0.25">
      <c r="A9" s="117" t="s">
        <v>8</v>
      </c>
      <c r="B9" s="118"/>
      <c r="C9" s="7"/>
      <c r="D9" s="119" t="s">
        <v>3</v>
      </c>
      <c r="E9" s="10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 x14ac:dyDescent="0.25">
      <c r="A10" s="120" t="s">
        <v>9</v>
      </c>
      <c r="B10" s="102"/>
      <c r="C10" s="8">
        <v>192000</v>
      </c>
      <c r="D10" s="121">
        <v>0.2301</v>
      </c>
      <c r="E10" s="12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6" t="s">
        <v>10</v>
      </c>
      <c r="B11" s="102"/>
      <c r="C11" s="8">
        <v>40390</v>
      </c>
      <c r="D11" s="101"/>
      <c r="E11" s="123"/>
      <c r="F11" s="1"/>
      <c r="G11" s="1" t="s">
        <v>11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25">
      <c r="A12" s="113" t="s">
        <v>12</v>
      </c>
      <c r="B12" s="102"/>
      <c r="C12" s="9">
        <f>SUM(C10:C11)</f>
        <v>232390</v>
      </c>
      <c r="D12" s="124"/>
      <c r="E12" s="12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 customHeight="1" x14ac:dyDescent="0.25">
      <c r="A13" s="113" t="s">
        <v>13</v>
      </c>
      <c r="B13" s="102"/>
      <c r="C13" s="10">
        <f>C8+C12</f>
        <v>1116487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4" t="s">
        <v>14</v>
      </c>
      <c r="B14" s="102"/>
      <c r="C14" s="11">
        <f>1009771-1116487</f>
        <v>-106716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" customHeight="1" x14ac:dyDescent="0.25">
      <c r="A15" s="113" t="s">
        <v>15</v>
      </c>
      <c r="B15" s="102"/>
      <c r="C15" s="11">
        <v>901067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" customHeight="1" x14ac:dyDescent="0.25">
      <c r="A16" s="115" t="s">
        <v>16</v>
      </c>
      <c r="B16" s="116"/>
      <c r="C16" s="12">
        <f>901067-106716</f>
        <v>794351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75" customHeight="1" x14ac:dyDescent="0.25">
      <c r="A17" s="1"/>
      <c r="B17" s="2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4.75" customHeight="1" x14ac:dyDescent="0.25">
      <c r="A18" s="108" t="s">
        <v>1</v>
      </c>
      <c r="B18" s="109"/>
      <c r="C18" s="13"/>
      <c r="D18" s="14"/>
      <c r="E18" s="14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9.25" customHeight="1" x14ac:dyDescent="0.25">
      <c r="A19" s="110" t="s">
        <v>17</v>
      </c>
      <c r="B19" s="15" t="s">
        <v>18</v>
      </c>
      <c r="C19" s="15" t="s">
        <v>19</v>
      </c>
      <c r="D19" s="15" t="s">
        <v>20</v>
      </c>
      <c r="E19" s="15" t="s">
        <v>21</v>
      </c>
      <c r="F19" s="15" t="s">
        <v>22</v>
      </c>
      <c r="G19" s="16" t="s">
        <v>23</v>
      </c>
      <c r="H19" s="111" t="s">
        <v>24</v>
      </c>
      <c r="I19" s="112" t="s">
        <v>25</v>
      </c>
      <c r="J19" s="106" t="s">
        <v>26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08" customHeight="1" x14ac:dyDescent="0.25">
      <c r="A20" s="104"/>
      <c r="B20" s="18" t="s">
        <v>27</v>
      </c>
      <c r="C20" s="18" t="s">
        <v>28</v>
      </c>
      <c r="D20" s="18" t="s">
        <v>29</v>
      </c>
      <c r="E20" s="18" t="s">
        <v>30</v>
      </c>
      <c r="F20" s="18" t="s">
        <v>31</v>
      </c>
      <c r="G20" s="19" t="s">
        <v>32</v>
      </c>
      <c r="H20" s="104"/>
      <c r="I20" s="105"/>
      <c r="J20" s="10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45" customHeight="1" x14ac:dyDescent="0.25">
      <c r="A21" s="20" t="s">
        <v>33</v>
      </c>
      <c r="B21" s="21">
        <v>99872</v>
      </c>
      <c r="C21" s="21">
        <v>97250</v>
      </c>
      <c r="D21" s="21">
        <v>25650</v>
      </c>
      <c r="E21" s="21">
        <v>11000</v>
      </c>
      <c r="F21" s="21">
        <v>5000</v>
      </c>
      <c r="G21" s="22">
        <v>0</v>
      </c>
      <c r="H21" s="23">
        <f t="shared" ref="H21:H27" si="0">SUM(B21:G21)</f>
        <v>238772</v>
      </c>
      <c r="I21" s="24">
        <f>H21-16000</f>
        <v>222772</v>
      </c>
      <c r="J21" s="25" t="s">
        <v>34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 customHeight="1" x14ac:dyDescent="0.25">
      <c r="A22" s="26" t="s">
        <v>35</v>
      </c>
      <c r="B22" s="27">
        <v>55000</v>
      </c>
      <c r="C22" s="27">
        <v>40000</v>
      </c>
      <c r="D22" s="27">
        <v>23750</v>
      </c>
      <c r="E22" s="27">
        <v>35000</v>
      </c>
      <c r="F22" s="27">
        <v>20000</v>
      </c>
      <c r="G22" s="28">
        <v>15000</v>
      </c>
      <c r="H22" s="29">
        <f t="shared" si="0"/>
        <v>188750</v>
      </c>
      <c r="I22" s="30">
        <f t="shared" ref="I22:I23" si="1">H22-20000</f>
        <v>168750</v>
      </c>
      <c r="J22" s="31" t="s">
        <v>36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 customHeight="1" x14ac:dyDescent="0.25">
      <c r="A23" s="32" t="s">
        <v>37</v>
      </c>
      <c r="B23" s="33">
        <v>30000</v>
      </c>
      <c r="C23" s="33">
        <v>25000</v>
      </c>
      <c r="D23" s="33">
        <v>13750</v>
      </c>
      <c r="E23" s="33">
        <v>50000</v>
      </c>
      <c r="F23" s="33">
        <v>20000</v>
      </c>
      <c r="G23" s="28">
        <v>10000</v>
      </c>
      <c r="H23" s="29">
        <f t="shared" si="0"/>
        <v>148750</v>
      </c>
      <c r="I23" s="30">
        <f t="shared" si="1"/>
        <v>128750</v>
      </c>
      <c r="J23" s="31" t="s">
        <v>38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5" customHeight="1" x14ac:dyDescent="0.25">
      <c r="A24" s="32" t="s">
        <v>39</v>
      </c>
      <c r="B24" s="33">
        <v>70000</v>
      </c>
      <c r="C24" s="33">
        <v>0</v>
      </c>
      <c r="D24" s="33">
        <v>17500</v>
      </c>
      <c r="E24" s="33">
        <v>0</v>
      </c>
      <c r="F24" s="33">
        <v>0</v>
      </c>
      <c r="G24" s="28">
        <v>0</v>
      </c>
      <c r="H24" s="29">
        <f t="shared" si="0"/>
        <v>87500</v>
      </c>
      <c r="I24" s="29">
        <v>87500</v>
      </c>
      <c r="J24" s="31" t="s">
        <v>40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25">
      <c r="A25" s="32" t="s">
        <v>41</v>
      </c>
      <c r="B25" s="33">
        <v>27860</v>
      </c>
      <c r="C25" s="33">
        <v>0</v>
      </c>
      <c r="D25" s="33">
        <v>6965</v>
      </c>
      <c r="E25" s="33">
        <v>1000</v>
      </c>
      <c r="F25" s="33">
        <v>3500</v>
      </c>
      <c r="G25" s="28">
        <v>0</v>
      </c>
      <c r="H25" s="29">
        <f t="shared" si="0"/>
        <v>39325</v>
      </c>
      <c r="I25" s="30">
        <f>H25-3000</f>
        <v>36325</v>
      </c>
      <c r="J25" s="31" t="s">
        <v>42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5" customHeight="1" x14ac:dyDescent="0.25">
      <c r="A26" s="32" t="s">
        <v>43</v>
      </c>
      <c r="B26" s="33">
        <v>0</v>
      </c>
      <c r="C26" s="33">
        <v>0</v>
      </c>
      <c r="D26" s="33">
        <v>0</v>
      </c>
      <c r="E26" s="33">
        <v>7000</v>
      </c>
      <c r="F26" s="33">
        <v>3000</v>
      </c>
      <c r="G26" s="28">
        <v>0</v>
      </c>
      <c r="H26" s="29">
        <f t="shared" si="0"/>
        <v>10000</v>
      </c>
      <c r="I26" s="29">
        <v>10000</v>
      </c>
      <c r="J26" s="3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 customHeight="1" x14ac:dyDescent="0.25">
      <c r="A27" s="32" t="s">
        <v>44</v>
      </c>
      <c r="B27" s="33">
        <v>0</v>
      </c>
      <c r="C27" s="33">
        <v>0</v>
      </c>
      <c r="D27" s="33">
        <v>0</v>
      </c>
      <c r="E27" s="33">
        <v>10000</v>
      </c>
      <c r="F27" s="33">
        <v>17000</v>
      </c>
      <c r="G27" s="28">
        <v>0</v>
      </c>
      <c r="H27" s="29">
        <f t="shared" si="0"/>
        <v>27000</v>
      </c>
      <c r="I27" s="29">
        <v>0</v>
      </c>
      <c r="J27" s="31" t="s">
        <v>45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 customHeight="1" x14ac:dyDescent="0.25">
      <c r="A28" s="34" t="s">
        <v>46</v>
      </c>
      <c r="B28" s="35">
        <v>0</v>
      </c>
      <c r="C28" s="35">
        <v>0</v>
      </c>
      <c r="D28" s="35">
        <v>0</v>
      </c>
      <c r="E28" s="35">
        <v>90000</v>
      </c>
      <c r="F28" s="35">
        <v>90000</v>
      </c>
      <c r="G28" s="36">
        <v>0</v>
      </c>
      <c r="H28" s="37">
        <v>0</v>
      </c>
      <c r="I28" s="38">
        <v>180000</v>
      </c>
      <c r="J28" s="39" t="s">
        <v>47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5" customHeight="1" x14ac:dyDescent="0.25">
      <c r="A29" s="34" t="s">
        <v>48</v>
      </c>
      <c r="B29" s="35">
        <v>0</v>
      </c>
      <c r="C29" s="35">
        <v>0</v>
      </c>
      <c r="D29" s="35">
        <v>0</v>
      </c>
      <c r="E29" s="35">
        <v>0</v>
      </c>
      <c r="F29" s="35">
        <v>50000</v>
      </c>
      <c r="G29" s="36">
        <v>0</v>
      </c>
      <c r="H29" s="37">
        <v>0</v>
      </c>
      <c r="I29" s="38">
        <v>50000</v>
      </c>
      <c r="J29" s="39" t="s">
        <v>49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x14ac:dyDescent="0.25">
      <c r="A30" s="40" t="s">
        <v>50</v>
      </c>
      <c r="B30" s="41">
        <f t="shared" ref="B30:I30" si="2">SUM(B21:B29)</f>
        <v>282732</v>
      </c>
      <c r="C30" s="41">
        <f t="shared" si="2"/>
        <v>162250</v>
      </c>
      <c r="D30" s="41">
        <f t="shared" si="2"/>
        <v>87615</v>
      </c>
      <c r="E30" s="41">
        <f t="shared" si="2"/>
        <v>204000</v>
      </c>
      <c r="F30" s="41">
        <f t="shared" si="2"/>
        <v>208500</v>
      </c>
      <c r="G30" s="42">
        <f t="shared" si="2"/>
        <v>25000</v>
      </c>
      <c r="H30" s="42">
        <f t="shared" si="2"/>
        <v>740097</v>
      </c>
      <c r="I30" s="43">
        <f t="shared" si="2"/>
        <v>884097</v>
      </c>
      <c r="J30" s="4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customHeight="1" x14ac:dyDescent="0.25">
      <c r="A31" s="45"/>
      <c r="B31" s="46"/>
      <c r="C31" s="47"/>
      <c r="D31" s="47"/>
      <c r="E31" s="47"/>
      <c r="F31" s="47"/>
      <c r="G31" s="47"/>
      <c r="H31" s="14"/>
      <c r="I31" s="48"/>
      <c r="J31" s="48" t="s">
        <v>11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 customHeight="1" x14ac:dyDescent="0.25">
      <c r="A33" s="49" t="s">
        <v>8</v>
      </c>
      <c r="B33" s="50" t="s">
        <v>18</v>
      </c>
      <c r="C33" s="51" t="s">
        <v>19</v>
      </c>
      <c r="D33" s="51" t="s">
        <v>20</v>
      </c>
      <c r="E33" s="51" t="s">
        <v>21</v>
      </c>
      <c r="F33" s="51" t="s">
        <v>22</v>
      </c>
      <c r="G33" s="52" t="s">
        <v>23</v>
      </c>
      <c r="H33" s="53" t="s">
        <v>51</v>
      </c>
      <c r="I33" s="54" t="s">
        <v>25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 customHeight="1" x14ac:dyDescent="0.25">
      <c r="A34" s="20" t="s">
        <v>52</v>
      </c>
      <c r="B34" s="23">
        <v>152000</v>
      </c>
      <c r="C34" s="55">
        <v>0</v>
      </c>
      <c r="D34" s="55">
        <v>40000</v>
      </c>
      <c r="E34" s="55">
        <v>0</v>
      </c>
      <c r="F34" s="55">
        <v>0</v>
      </c>
      <c r="G34" s="55">
        <v>0</v>
      </c>
      <c r="H34" s="56">
        <v>0</v>
      </c>
      <c r="I34" s="57">
        <f>SUM(B34:H34)</f>
        <v>192000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5" customHeight="1" x14ac:dyDescent="0.25">
      <c r="A35" s="26" t="s">
        <v>10</v>
      </c>
      <c r="B35" s="58">
        <v>0</v>
      </c>
      <c r="C35" s="58">
        <v>0</v>
      </c>
      <c r="D35" s="58">
        <v>0</v>
      </c>
      <c r="E35" s="58">
        <v>0</v>
      </c>
      <c r="F35" s="29">
        <v>0</v>
      </c>
      <c r="G35" s="58">
        <v>0</v>
      </c>
      <c r="H35" s="59">
        <v>40390</v>
      </c>
      <c r="I35" s="8">
        <v>40390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5" customHeight="1" x14ac:dyDescent="0.25">
      <c r="A36" s="60" t="s">
        <v>13</v>
      </c>
      <c r="B36" s="61">
        <f t="shared" ref="B36:G36" si="3">SUM(B34:B35)</f>
        <v>152000</v>
      </c>
      <c r="C36" s="61">
        <f t="shared" si="3"/>
        <v>0</v>
      </c>
      <c r="D36" s="61">
        <f t="shared" si="3"/>
        <v>40000</v>
      </c>
      <c r="E36" s="61">
        <f t="shared" si="3"/>
        <v>0</v>
      </c>
      <c r="F36" s="41">
        <f t="shared" si="3"/>
        <v>0</v>
      </c>
      <c r="G36" s="61">
        <f t="shared" si="3"/>
        <v>0</v>
      </c>
      <c r="H36" s="62">
        <v>40390</v>
      </c>
      <c r="I36" s="12">
        <f>SUM(I34:I35)</f>
        <v>232390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9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9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9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9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9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9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9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9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9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9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9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9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9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9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9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9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9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9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9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9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9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9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9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9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9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9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9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9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9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9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9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9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9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9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9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9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9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9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9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9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9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9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9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9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9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9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9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9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9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9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9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9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9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9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9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9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9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9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9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9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9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9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9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A2:J2"/>
    <mergeCell ref="A3:B3"/>
    <mergeCell ref="A4:B4"/>
    <mergeCell ref="D4:E4"/>
    <mergeCell ref="A5:B5"/>
    <mergeCell ref="D5:E8"/>
    <mergeCell ref="A6:B6"/>
    <mergeCell ref="A7:B7"/>
    <mergeCell ref="A8:B8"/>
    <mergeCell ref="A9:B9"/>
    <mergeCell ref="D9:E9"/>
    <mergeCell ref="A10:B10"/>
    <mergeCell ref="D10:E12"/>
    <mergeCell ref="A11:B11"/>
    <mergeCell ref="H19:H20"/>
    <mergeCell ref="I19:I20"/>
    <mergeCell ref="J19:J20"/>
    <mergeCell ref="A12:B12"/>
    <mergeCell ref="A13:B13"/>
    <mergeCell ref="A14:B14"/>
    <mergeCell ref="A15:B15"/>
    <mergeCell ref="A16:B16"/>
    <mergeCell ref="A18:B18"/>
    <mergeCell ref="A19:A20"/>
  </mergeCells>
  <printOptions horizontalCentered="1"/>
  <pageMargins left="0.25" right="0.25" top="0.25" bottom="0.2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Carryover Budget &amp; Plan</vt:lpstr>
      <vt:lpstr>YR10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2025-03-28T00:11:12Z</dcterms:modified>
</cp:coreProperties>
</file>